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workbookProtection workbookPassword="E603" lockStructure="1"/>
  <bookViews>
    <workbookView xWindow="5970" yWindow="120" windowWidth="5970" windowHeight="5835" tabRatio="889" activeTab="7"/>
  </bookViews>
  <sheets>
    <sheet name="ראשי-פרטים כלליים וריכוז הוצאות" sheetId="1" r:id="rId1"/>
    <sheet name="כח אדם - שכר" sheetId="3" r:id="rId2"/>
    <sheet name="טיסות נסיעות ואשל" sheetId="4" r:id="rId3"/>
    <sheet name="קבלני משנה בחוץ לארץ" sheetId="14" r:id="rId4"/>
    <sheet name="קבלני משנה בישראל" sheetId="10" r:id="rId5"/>
    <sheet name="חומרים " sheetId="15" r:id="rId6"/>
    <sheet name="יועצים" sheetId="7" r:id="rId7"/>
    <sheet name="שונות" sheetId="12" r:id="rId8"/>
  </sheets>
  <definedNames>
    <definedName name="_01_02">'ראשי-פרטים כלליים וריכוז הוצאות'!$B$60:$B$90</definedName>
    <definedName name="haarot_takzivim">'ראשי-פרטים כלליים וריכוז הוצאות'!$G$1</definedName>
    <definedName name="hachlatat_vaada">'ראשי-פרטים כלליים וריכוז הוצאות'!$G$1</definedName>
    <definedName name="homarim_achuz_tkura">'טיסות נסיעות ואשל'!$A$3:$A$27</definedName>
    <definedName name="homarim_kamut">'טיסות נסיעות ואשל'!$H$3:$H$27</definedName>
    <definedName name="homarim_takziv">'טיסות נסיעות ואשל'!$L$3:$L$27</definedName>
    <definedName name="homarim_teur">'טיסות נסיעות ואשל'!$B$3:$B$27</definedName>
    <definedName name="kablanim_hearot">'קבלני משנה בישראל'!$E$3:$E$22</definedName>
    <definedName name="kablanim_hul_hearot">'קבלני משנה בחוץ לארץ'!$E$3:$E$22</definedName>
    <definedName name="kablanim_hul_location">'קבלני משנה בחוץ לארץ'!$H$2</definedName>
    <definedName name="kablanim_hul_takziv">'קבלני משנה בחוץ לארץ'!$F$3:$F$22</definedName>
    <definedName name="kablanim_hul_teur">'קבלני משנה בחוץ לארץ'!$C$3:$C$22</definedName>
    <definedName name="kablanim_hul_toar">'קבלני משנה בחוץ לארץ'!$B$3:$B$22</definedName>
    <definedName name="kablanim_location">'קבלני משנה בישראל'!$H$2</definedName>
    <definedName name="kablanim_takziv">'קבלני משנה בישראל'!$F$3:$F$22</definedName>
    <definedName name="kablanim_teur">'קבלני משנה בישראל'!$C$3:$C$22</definedName>
    <definedName name="kablanim_toar">'קבלני משנה בישראל'!$B$3:$B$22</definedName>
    <definedName name="koah_adam_achuz">'כח אדם - שכר'!$M$4:$M$28</definedName>
    <definedName name="koah_adam_code_sachar">'כח אדם - שכר'!$A$4:$A$28</definedName>
    <definedName name="koah_adam_cost">'כח אדם - שכר'!$AH$4:$AH$28</definedName>
    <definedName name="koah_adam_limit_cost">'כח אדם - שכר'!$L$4:$L$28</definedName>
    <definedName name="koah_adam_mispar_hodashim">'כח אדם - שכר'!$N$4:$N$28</definedName>
    <definedName name="koah_adam_tafkid">'כח אדם - שכר'!$D$4:$D$28</definedName>
    <definedName name="koah_adam_takziv">'כח אדם - שכר'!$Q$4:$Q$28</definedName>
    <definedName name="koah_adam_teur">'כח אדם - שכר'!$B$4:$B$28</definedName>
    <definedName name="koah_adam_toar">'כח אדם - שכר'!$C$4:$C$28</definedName>
    <definedName name="patent_takziv">'חומרים '!$H$3:$H$52</definedName>
    <definedName name="patent_teur">'חומרים '!$B$3:$B$52</definedName>
    <definedName name="shonot_takziv" localSheetId="5">'חומרים '!#REF!</definedName>
    <definedName name="shonot_takziv">יועצים!$I$3:$I$32</definedName>
    <definedName name="shonot_teur" localSheetId="5">'חומרים '!#REF!</definedName>
    <definedName name="shonot_teur">יועצים!$B$3:$B$32</definedName>
    <definedName name="takzivim_mumlazim">'ראשי-פרטים כלליים וריכוז הוצאות'!$G$20:$G$26</definedName>
    <definedName name="takzivim_teur">'ראשי-פרטים כלליים וריכוז הוצאות'!$B$20:$B$26</definedName>
    <definedName name="tekura_takziv">שונות!#REF!</definedName>
    <definedName name="tekura_teur">שונות!#REF!</definedName>
    <definedName name="_xlnm.Print_Area" localSheetId="0">'ראשי-פרטים כלליים וריכוז הוצאות'!$A$1:$L$32</definedName>
    <definedName name="_xlnm.Print_Area" localSheetId="7">שונות!$A$2:$G$44</definedName>
    <definedName name="_xlnm.Print_Titles" localSheetId="5">'חומרים '!$1:$2</definedName>
    <definedName name="_xlnm.Print_Titles" localSheetId="2">'טיסות נסיעות ואשל'!$1:$2</definedName>
    <definedName name="_xlnm.Print_Titles" localSheetId="6">יועצים!$1:$2</definedName>
    <definedName name="_xlnm.Print_Titles" localSheetId="1">'כח אדם - שכר'!$1:$3</definedName>
    <definedName name="_xlnm.Print_Titles" localSheetId="3">'קבלני משנה בחוץ לארץ'!$1:$2</definedName>
    <definedName name="_xlnm.Print_Titles" localSheetId="4">'קבלני משנה בישראל'!$1:$2</definedName>
    <definedName name="Z_0C0A7354_1E68_4AF0_8238_6CB67405E9AA_.wvu.Cols" localSheetId="1" hidden="1">'כח אדם - שכר'!#REF!</definedName>
    <definedName name="ziyud_cost">#REF!</definedName>
    <definedName name="ziyud_kamut">#REF!</definedName>
    <definedName name="ziyud_mispar_hodashim">#REF!</definedName>
    <definedName name="ziyud_takziv">#REF!</definedName>
    <definedName name="ziyud_teur">#REF!</definedName>
    <definedName name="טקסט1" localSheetId="1">'כח אדם - שכר'!$A$4</definedName>
    <definedName name="טקסט4" localSheetId="5">'חומרים '!#REF!</definedName>
    <definedName name="טקסט4" localSheetId="6">יועצים!#REF!</definedName>
    <definedName name="נפתח1" localSheetId="1">'כח אדם - שכר'!#REF!</definedName>
    <definedName name="עדתאריך">'ראשי-פרטים כלליים וריכוז הוצאות'!$B$60:$B$90</definedName>
    <definedName name="קוד_שכר">'ראשי-פרטים כלליים וריכוז הוצאות'!$A$37:$A$42</definedName>
    <definedName name="רבעון">'ראשי-פרטים כלליים וריכוז הוצאות'!$A$45:$A$49</definedName>
    <definedName name="רבעון_ראשון">'ראשי-פרטים כלליים וריכוז הוצאות'!$A$46:$A$49</definedName>
    <definedName name="תאריך">'ראשי-פרטים כלליים וריכוז הוצאות'!$A$60:$A$90</definedName>
  </definedNames>
  <calcPr calcId="145621"/>
  <customWorkbookViews>
    <customWorkbookView name="BAKARA4 - תצוגה אישית" guid="{0C0A7354-1E68-4AF0-8238-6CB67405E9AA}" mergeInterval="0" personalView="1" maximized="1" windowWidth="796" windowHeight="397" tabRatio="691" activeSheetId="1"/>
  </customWorkbookViews>
</workbook>
</file>

<file path=xl/calcChain.xml><?xml version="1.0" encoding="utf-8"?>
<calcChain xmlns="http://schemas.openxmlformats.org/spreadsheetml/2006/main">
  <c r="C27" i="1" l="1"/>
  <c r="D26" i="1" s="1"/>
  <c r="D21" i="1"/>
  <c r="D22" i="1"/>
  <c r="D23" i="1"/>
  <c r="D24" i="1"/>
  <c r="D25" i="1"/>
  <c r="D20" i="1"/>
  <c r="C26" i="1"/>
  <c r="G2" i="12" l="1"/>
  <c r="H3" i="7"/>
  <c r="T4" i="3"/>
  <c r="W4" i="3"/>
  <c r="L4" i="3"/>
  <c r="M4" i="7"/>
  <c r="M5" i="7"/>
  <c r="M6" i="7"/>
  <c r="M7" i="7"/>
  <c r="M8" i="7"/>
  <c r="M9" i="7"/>
  <c r="M10" i="7"/>
  <c r="M11" i="7"/>
  <c r="M12" i="7"/>
  <c r="M13" i="7"/>
  <c r="M14" i="7"/>
  <c r="M15" i="7"/>
  <c r="M16" i="7"/>
  <c r="M17" i="7"/>
  <c r="M18" i="7"/>
  <c r="M19" i="7"/>
  <c r="M20" i="7"/>
  <c r="M21" i="7"/>
  <c r="M22" i="7"/>
  <c r="M23" i="7"/>
  <c r="M24" i="7"/>
  <c r="M25" i="7"/>
  <c r="M26" i="7"/>
  <c r="M27" i="7"/>
  <c r="M28" i="7"/>
  <c r="M29" i="7"/>
  <c r="M30" i="7"/>
  <c r="M31" i="7"/>
  <c r="M32" i="7"/>
  <c r="I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F4" i="7"/>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 i="7"/>
  <c r="E11" i="1"/>
  <c r="A11" i="1"/>
  <c r="I4" i="1"/>
  <c r="E18" i="1" s="1"/>
  <c r="E26" i="1" l="1"/>
  <c r="E27" i="1" s="1"/>
  <c r="F27" i="1"/>
  <c r="F26" i="1"/>
  <c r="F19" i="1"/>
  <c r="E19" i="1"/>
  <c r="J25" i="1"/>
  <c r="K25" i="1" s="1"/>
  <c r="J24" i="1"/>
  <c r="K24" i="1" s="1"/>
  <c r="J23" i="1"/>
  <c r="J22" i="1"/>
  <c r="K22" i="1" s="1"/>
  <c r="J21" i="1"/>
  <c r="K21" i="1" s="1"/>
  <c r="J20" i="1"/>
  <c r="G20" i="1"/>
  <c r="W6" i="3"/>
  <c r="W7" i="3"/>
  <c r="W8" i="3"/>
  <c r="W9" i="3"/>
  <c r="W10" i="3"/>
  <c r="W11" i="3"/>
  <c r="W12" i="3"/>
  <c r="W13" i="3"/>
  <c r="W14" i="3"/>
  <c r="W15" i="3"/>
  <c r="W16" i="3"/>
  <c r="W17" i="3"/>
  <c r="W18" i="3"/>
  <c r="W19" i="3"/>
  <c r="W20" i="3"/>
  <c r="W21" i="3"/>
  <c r="W22" i="3"/>
  <c r="W23" i="3"/>
  <c r="W24" i="3"/>
  <c r="W25" i="3"/>
  <c r="W26" i="3"/>
  <c r="W5" i="3"/>
  <c r="S6" i="3"/>
  <c r="T6" i="3"/>
  <c r="S7" i="3"/>
  <c r="T7" i="3"/>
  <c r="S8" i="3"/>
  <c r="T8" i="3"/>
  <c r="S9" i="3"/>
  <c r="T9" i="3"/>
  <c r="S10" i="3"/>
  <c r="T10" i="3"/>
  <c r="S11" i="3"/>
  <c r="T11" i="3"/>
  <c r="S12" i="3"/>
  <c r="T12" i="3"/>
  <c r="S13" i="3"/>
  <c r="T13" i="3"/>
  <c r="S14" i="3"/>
  <c r="T14" i="3"/>
  <c r="S15" i="3"/>
  <c r="T15" i="3"/>
  <c r="S16" i="3"/>
  <c r="T16" i="3"/>
  <c r="S17" i="3"/>
  <c r="T17" i="3"/>
  <c r="S18" i="3"/>
  <c r="T18" i="3"/>
  <c r="S19" i="3"/>
  <c r="T19" i="3"/>
  <c r="S20" i="3"/>
  <c r="T20" i="3"/>
  <c r="S21" i="3"/>
  <c r="T21" i="3"/>
  <c r="S22" i="3"/>
  <c r="T22" i="3"/>
  <c r="S23" i="3"/>
  <c r="T23" i="3"/>
  <c r="S24" i="3"/>
  <c r="T24" i="3"/>
  <c r="S25" i="3"/>
  <c r="T25" i="3"/>
  <c r="S26" i="3"/>
  <c r="T26" i="3"/>
  <c r="T5" i="3"/>
  <c r="S5" i="3"/>
  <c r="V6" i="3"/>
  <c r="V7" i="3"/>
  <c r="V8" i="3"/>
  <c r="V9" i="3"/>
  <c r="V10" i="3"/>
  <c r="V11" i="3"/>
  <c r="V12" i="3"/>
  <c r="V13" i="3"/>
  <c r="V14" i="3"/>
  <c r="V15" i="3"/>
  <c r="V16" i="3"/>
  <c r="V17" i="3"/>
  <c r="V18" i="3"/>
  <c r="V19" i="3"/>
  <c r="V20" i="3"/>
  <c r="V21" i="3"/>
  <c r="V22" i="3"/>
  <c r="V23" i="3"/>
  <c r="V24" i="3"/>
  <c r="V25" i="3"/>
  <c r="V26" i="3"/>
  <c r="V5" i="3"/>
  <c r="G21" i="1"/>
  <c r="K23" i="1"/>
  <c r="I22" i="10"/>
  <c r="I21" i="10"/>
  <c r="I20" i="10"/>
  <c r="I19" i="10"/>
  <c r="I18" i="10"/>
  <c r="I17" i="10"/>
  <c r="I16" i="10"/>
  <c r="I15" i="10"/>
  <c r="I14" i="10"/>
  <c r="I13" i="10"/>
  <c r="I12" i="10"/>
  <c r="I11" i="10"/>
  <c r="I10" i="10"/>
  <c r="I9" i="10"/>
  <c r="I8" i="10"/>
  <c r="I7" i="10"/>
  <c r="I6" i="10"/>
  <c r="I5" i="10"/>
  <c r="I4" i="10"/>
  <c r="I22" i="14"/>
  <c r="I21" i="14"/>
  <c r="I20" i="14"/>
  <c r="I19" i="14"/>
  <c r="I18" i="14"/>
  <c r="I17" i="14"/>
  <c r="I16" i="14"/>
  <c r="I15" i="14"/>
  <c r="I14" i="14"/>
  <c r="I13" i="14"/>
  <c r="I12" i="14"/>
  <c r="I11" i="14"/>
  <c r="I10" i="14"/>
  <c r="I9" i="14"/>
  <c r="I8" i="14"/>
  <c r="I7" i="14"/>
  <c r="I6" i="14"/>
  <c r="I5" i="14"/>
  <c r="I4" i="14"/>
  <c r="O27" i="4"/>
  <c r="O26" i="4"/>
  <c r="O25" i="4"/>
  <c r="O24" i="4"/>
  <c r="O23" i="4"/>
  <c r="O22" i="4"/>
  <c r="O21" i="4"/>
  <c r="O20" i="4"/>
  <c r="O19" i="4"/>
  <c r="O18" i="4"/>
  <c r="O17" i="4"/>
  <c r="O16" i="4"/>
  <c r="O15" i="4"/>
  <c r="O14" i="4"/>
  <c r="O13" i="4"/>
  <c r="O12" i="4"/>
  <c r="O11" i="4"/>
  <c r="O10" i="4"/>
  <c r="O9" i="4"/>
  <c r="O8" i="4"/>
  <c r="O7" i="4"/>
  <c r="O6" i="4"/>
  <c r="O5" i="4"/>
  <c r="O4" i="4"/>
  <c r="J27" i="1" l="1"/>
  <c r="K27" i="1" s="1"/>
  <c r="K20" i="1"/>
  <c r="J4" i="4" l="1"/>
  <c r="J5" i="4"/>
  <c r="J6" i="4"/>
  <c r="J7" i="4"/>
  <c r="J8" i="4"/>
  <c r="J9" i="4"/>
  <c r="J10" i="4"/>
  <c r="J11" i="4"/>
  <c r="J12" i="4"/>
  <c r="J13" i="4"/>
  <c r="J14" i="4"/>
  <c r="J15" i="4"/>
  <c r="J16" i="4"/>
  <c r="J17" i="4"/>
  <c r="J18" i="4"/>
  <c r="J19" i="4"/>
  <c r="J20" i="4"/>
  <c r="J21" i="4"/>
  <c r="J22" i="4"/>
  <c r="J23" i="4"/>
  <c r="J24" i="4"/>
  <c r="J25" i="4"/>
  <c r="J26" i="4"/>
  <c r="J27" i="4"/>
  <c r="J3" i="4"/>
  <c r="M23" i="3" l="1"/>
  <c r="N23" i="3"/>
  <c r="P23" i="3"/>
  <c r="Q23" i="3"/>
  <c r="M24" i="3"/>
  <c r="N24" i="3"/>
  <c r="P24" i="3"/>
  <c r="Q24" i="3"/>
  <c r="M25" i="3"/>
  <c r="N25" i="3"/>
  <c r="P25" i="3"/>
  <c r="Q25" i="3"/>
  <c r="M26" i="3"/>
  <c r="N26" i="3"/>
  <c r="P26" i="3"/>
  <c r="Q26" i="3"/>
  <c r="M18" i="3"/>
  <c r="N18" i="3"/>
  <c r="P18" i="3"/>
  <c r="Q18" i="3"/>
  <c r="M19" i="3"/>
  <c r="N19" i="3"/>
  <c r="P19" i="3"/>
  <c r="Q19" i="3"/>
  <c r="M20" i="3"/>
  <c r="N20" i="3"/>
  <c r="P20" i="3"/>
  <c r="Q20" i="3"/>
  <c r="M21" i="3"/>
  <c r="N21" i="3"/>
  <c r="P21" i="3"/>
  <c r="Q21" i="3"/>
  <c r="M22" i="3"/>
  <c r="N22" i="3"/>
  <c r="P22" i="3"/>
  <c r="Q22" i="3"/>
  <c r="J18" i="3"/>
  <c r="K18" i="3"/>
  <c r="L18" i="3"/>
  <c r="J19" i="3"/>
  <c r="K19" i="3"/>
  <c r="L19" i="3"/>
  <c r="J20" i="3"/>
  <c r="K20" i="3"/>
  <c r="L20" i="3"/>
  <c r="J21" i="3"/>
  <c r="K21" i="3"/>
  <c r="L21" i="3"/>
  <c r="J22" i="3"/>
  <c r="K22" i="3"/>
  <c r="L22" i="3"/>
  <c r="J23" i="3"/>
  <c r="K23" i="3"/>
  <c r="L23" i="3"/>
  <c r="I17" i="4"/>
  <c r="L17" i="4"/>
  <c r="I18" i="4"/>
  <c r="L18" i="4"/>
  <c r="I19" i="4"/>
  <c r="L19" i="4"/>
  <c r="I20" i="4"/>
  <c r="L20" i="4"/>
  <c r="I21" i="4"/>
  <c r="L21" i="4"/>
  <c r="I22" i="4"/>
  <c r="L22" i="4"/>
  <c r="F11" i="14"/>
  <c r="F12" i="14"/>
  <c r="F13" i="14"/>
  <c r="F14" i="14"/>
  <c r="F15" i="14"/>
  <c r="F16" i="14"/>
  <c r="F17" i="14"/>
  <c r="F18" i="14"/>
  <c r="F19" i="14"/>
  <c r="F20" i="14"/>
  <c r="F21" i="14"/>
  <c r="F22" i="14"/>
  <c r="F4" i="10"/>
  <c r="F5" i="10"/>
  <c r="F6" i="10"/>
  <c r="F7" i="10"/>
  <c r="F8" i="10"/>
  <c r="F9" i="10"/>
  <c r="F10" i="10"/>
  <c r="F11" i="10"/>
  <c r="F12" i="10"/>
  <c r="F13" i="10"/>
  <c r="F14" i="10"/>
  <c r="F15" i="10"/>
  <c r="F16" i="10"/>
  <c r="F17" i="10"/>
  <c r="F18" i="10"/>
  <c r="F19" i="10"/>
  <c r="F20" i="10"/>
  <c r="F21" i="10"/>
  <c r="F22" i="10"/>
  <c r="H21" i="7"/>
  <c r="H22" i="7"/>
  <c r="H23" i="7"/>
  <c r="H24" i="7"/>
  <c r="H25" i="7"/>
  <c r="H26" i="7"/>
  <c r="H27" i="7"/>
  <c r="H28" i="7"/>
  <c r="H29" i="7"/>
  <c r="H30" i="7"/>
  <c r="F11" i="15"/>
  <c r="H11" i="15" s="1"/>
  <c r="K11" i="15" s="1"/>
  <c r="F12" i="15"/>
  <c r="H12" i="15" s="1"/>
  <c r="K12" i="15" s="1"/>
  <c r="F13" i="15"/>
  <c r="H13" i="15" s="1"/>
  <c r="K13" i="15" s="1"/>
  <c r="F14" i="15"/>
  <c r="H14" i="15" s="1"/>
  <c r="K14" i="15" s="1"/>
  <c r="F15" i="15"/>
  <c r="H15" i="15" s="1"/>
  <c r="K15" i="15" s="1"/>
  <c r="F16" i="15"/>
  <c r="H16" i="15" s="1"/>
  <c r="K16" i="15" s="1"/>
  <c r="F17" i="15"/>
  <c r="H17" i="15" s="1"/>
  <c r="K17" i="15" s="1"/>
  <c r="F18" i="15"/>
  <c r="H18" i="15" s="1"/>
  <c r="K18" i="15" s="1"/>
  <c r="F19" i="15"/>
  <c r="H19" i="15" s="1"/>
  <c r="K19" i="15" s="1"/>
  <c r="F20" i="15"/>
  <c r="H20" i="15" s="1"/>
  <c r="K20" i="15" s="1"/>
  <c r="F21" i="15"/>
  <c r="H21" i="15" s="1"/>
  <c r="K21" i="15" s="1"/>
  <c r="F22" i="15"/>
  <c r="H22" i="15" s="1"/>
  <c r="K22" i="15" s="1"/>
  <c r="F23" i="15"/>
  <c r="H23" i="15" s="1"/>
  <c r="K23" i="15" s="1"/>
  <c r="F24" i="15"/>
  <c r="H24" i="15" s="1"/>
  <c r="K24" i="15" s="1"/>
  <c r="F25" i="15"/>
  <c r="H25" i="15" s="1"/>
  <c r="K25" i="15" s="1"/>
  <c r="F26" i="15"/>
  <c r="H26" i="15" s="1"/>
  <c r="K26" i="15" s="1"/>
  <c r="F27" i="15"/>
  <c r="H27" i="15" s="1"/>
  <c r="K27" i="15" s="1"/>
  <c r="F28" i="15"/>
  <c r="H28" i="15" s="1"/>
  <c r="K28" i="15" s="1"/>
  <c r="F29" i="15"/>
  <c r="H29" i="15" s="1"/>
  <c r="K29" i="15" s="1"/>
  <c r="F30" i="15"/>
  <c r="H30" i="15" s="1"/>
  <c r="K30" i="15" s="1"/>
  <c r="F31" i="15"/>
  <c r="H31" i="15" s="1"/>
  <c r="K31" i="15" s="1"/>
  <c r="F32" i="15"/>
  <c r="H32" i="15" s="1"/>
  <c r="K32" i="15" s="1"/>
  <c r="F33" i="15"/>
  <c r="H33" i="15" s="1"/>
  <c r="K33" i="15" s="1"/>
  <c r="F34" i="15"/>
  <c r="H34" i="15" s="1"/>
  <c r="K34" i="15" s="1"/>
  <c r="F35" i="15"/>
  <c r="H35" i="15" s="1"/>
  <c r="K35" i="15" s="1"/>
  <c r="F36" i="15"/>
  <c r="H36" i="15" s="1"/>
  <c r="K36" i="15" s="1"/>
  <c r="F37" i="15"/>
  <c r="H37" i="15" s="1"/>
  <c r="K37" i="15" s="1"/>
  <c r="F38" i="15"/>
  <c r="H38" i="15" s="1"/>
  <c r="K38" i="15" s="1"/>
  <c r="F39" i="15"/>
  <c r="H39" i="15" s="1"/>
  <c r="K39" i="15" s="1"/>
  <c r="F40" i="15"/>
  <c r="H40" i="15" s="1"/>
  <c r="K40" i="15" s="1"/>
  <c r="F41" i="15"/>
  <c r="H41" i="15" s="1"/>
  <c r="K41" i="15" s="1"/>
  <c r="F42" i="15"/>
  <c r="H42" i="15" s="1"/>
  <c r="K42" i="15" s="1"/>
  <c r="F43" i="15"/>
  <c r="H43" i="15" s="1"/>
  <c r="K43" i="15" s="1"/>
  <c r="F44" i="15"/>
  <c r="H44" i="15" s="1"/>
  <c r="K44" i="15" s="1"/>
  <c r="F45" i="15"/>
  <c r="H45" i="15" s="1"/>
  <c r="K45" i="15" s="1"/>
  <c r="F46" i="15"/>
  <c r="H46" i="15" s="1"/>
  <c r="K46" i="15" s="1"/>
  <c r="F47" i="15"/>
  <c r="H47" i="15" s="1"/>
  <c r="K47" i="15" s="1"/>
  <c r="F48" i="15"/>
  <c r="H48" i="15" s="1"/>
  <c r="K48" i="15" s="1"/>
  <c r="F49" i="15"/>
  <c r="H49" i="15" s="1"/>
  <c r="K49" i="15" s="1"/>
  <c r="F50" i="15"/>
  <c r="H50" i="15" s="1"/>
  <c r="K50" i="15" s="1"/>
  <c r="F51" i="15"/>
  <c r="H51" i="15" s="1"/>
  <c r="K51" i="15" s="1"/>
  <c r="Q4" i="4" l="1"/>
  <c r="Q5" i="4"/>
  <c r="Q6" i="4"/>
  <c r="Q7" i="4"/>
  <c r="Q8" i="4"/>
  <c r="Q9" i="4"/>
  <c r="Q10" i="4"/>
  <c r="Q11" i="4"/>
  <c r="Q12" i="4"/>
  <c r="Q13" i="4"/>
  <c r="Q14" i="4"/>
  <c r="Q15" i="4"/>
  <c r="Q16" i="4"/>
  <c r="Q22" i="4"/>
  <c r="Q23" i="4"/>
  <c r="Q24" i="4"/>
  <c r="Q25" i="4"/>
  <c r="Q26" i="4"/>
  <c r="Q27" i="4"/>
  <c r="Q3" i="4"/>
  <c r="L6" i="4"/>
  <c r="L7" i="4"/>
  <c r="L4" i="4"/>
  <c r="L5" i="4"/>
  <c r="L9" i="4"/>
  <c r="L10" i="4"/>
  <c r="L11" i="4"/>
  <c r="L12" i="4"/>
  <c r="L13" i="4"/>
  <c r="L14" i="4"/>
  <c r="L15" i="4"/>
  <c r="L16" i="4"/>
  <c r="L23" i="4"/>
  <c r="L24" i="4"/>
  <c r="L25" i="4"/>
  <c r="L26" i="4"/>
  <c r="L27" i="4"/>
  <c r="L3" i="4"/>
  <c r="O3" i="4" s="1"/>
  <c r="O28" i="4" s="1"/>
  <c r="L8" i="4"/>
  <c r="I3" i="4"/>
  <c r="J1" i="4"/>
  <c r="I4" i="4"/>
  <c r="I5" i="4"/>
  <c r="I6" i="4"/>
  <c r="I7" i="4"/>
  <c r="I8" i="4"/>
  <c r="I9" i="4"/>
  <c r="I10" i="4"/>
  <c r="I11" i="4"/>
  <c r="I12" i="4"/>
  <c r="I13" i="4"/>
  <c r="I14" i="4"/>
  <c r="I15" i="4"/>
  <c r="I16" i="4"/>
  <c r="I23" i="4"/>
  <c r="I24" i="4"/>
  <c r="I25" i="4"/>
  <c r="I26" i="4"/>
  <c r="I27" i="4"/>
  <c r="K5" i="3"/>
  <c r="K7" i="3"/>
  <c r="K4" i="3"/>
  <c r="AL19" i="1"/>
  <c r="AM15" i="1"/>
  <c r="AK18" i="1"/>
  <c r="AM17" i="1"/>
  <c r="AL17" i="1"/>
  <c r="AK17" i="1"/>
  <c r="S19" i="1"/>
  <c r="S18" i="1"/>
  <c r="V19" i="1"/>
  <c r="V18" i="1"/>
  <c r="Y19" i="1"/>
  <c r="Y18" i="1"/>
  <c r="AB19" i="1"/>
  <c r="AB18" i="1"/>
  <c r="AD20" i="1"/>
  <c r="AD19" i="1"/>
  <c r="AF19" i="1"/>
  <c r="AI19" i="1"/>
  <c r="AH18" i="1"/>
  <c r="AG18" i="1"/>
  <c r="AK19" i="1"/>
  <c r="AM16" i="1"/>
  <c r="AI17" i="1"/>
  <c r="AF17" i="1"/>
  <c r="AD17" i="1"/>
  <c r="AC17" i="1"/>
  <c r="AB17" i="1"/>
  <c r="Z17" i="1"/>
  <c r="Y17" i="1"/>
  <c r="X17" i="1"/>
  <c r="V17" i="1"/>
  <c r="U17" i="1"/>
  <c r="T17" i="1"/>
  <c r="S17" i="1"/>
  <c r="P18" i="1"/>
  <c r="Q17" i="1"/>
  <c r="P17" i="1"/>
  <c r="V15" i="1"/>
  <c r="V14" i="1"/>
  <c r="V13" i="1"/>
  <c r="V12" i="1"/>
  <c r="V11" i="1"/>
  <c r="V10" i="1"/>
  <c r="V9" i="1"/>
  <c r="Q11" i="1"/>
  <c r="Q10" i="1"/>
  <c r="T9" i="1"/>
  <c r="Q9" i="1"/>
  <c r="F4" i="15"/>
  <c r="F5" i="15"/>
  <c r="H5" i="15" s="1"/>
  <c r="K5" i="15" s="1"/>
  <c r="F6" i="15"/>
  <c r="F7" i="15"/>
  <c r="F8" i="15"/>
  <c r="F9" i="15"/>
  <c r="H9" i="15" s="1"/>
  <c r="K9" i="15" s="1"/>
  <c r="F10" i="15"/>
  <c r="F52" i="15"/>
  <c r="H52" i="15" s="1"/>
  <c r="K52" i="15" s="1"/>
  <c r="F3" i="15"/>
  <c r="H3" i="15" s="1"/>
  <c r="K3" i="15" s="1"/>
  <c r="M4" i="3"/>
  <c r="Q4" i="3" s="1"/>
  <c r="N4" i="3"/>
  <c r="F3" i="10"/>
  <c r="I3" i="10" s="1"/>
  <c r="I23" i="10" s="1"/>
  <c r="I3" i="7"/>
  <c r="M3" i="7" s="1"/>
  <c r="H18" i="7"/>
  <c r="H4" i="7"/>
  <c r="H5" i="7"/>
  <c r="H6" i="7"/>
  <c r="H7" i="7"/>
  <c r="H8" i="7"/>
  <c r="H9" i="7"/>
  <c r="H10" i="7"/>
  <c r="H11" i="7"/>
  <c r="H12" i="7"/>
  <c r="H13" i="7"/>
  <c r="H14" i="7"/>
  <c r="H15" i="7"/>
  <c r="H16" i="7"/>
  <c r="H17" i="7"/>
  <c r="H19" i="7"/>
  <c r="H20" i="7"/>
  <c r="H31" i="7"/>
  <c r="H32" i="7"/>
  <c r="F33" i="7"/>
  <c r="C25" i="1" s="1"/>
  <c r="M10" i="3"/>
  <c r="N10" i="3"/>
  <c r="N5" i="3"/>
  <c r="N6" i="3"/>
  <c r="N7" i="3"/>
  <c r="N8" i="3"/>
  <c r="N9" i="3"/>
  <c r="Q9" i="3"/>
  <c r="N11" i="3"/>
  <c r="N12" i="3"/>
  <c r="N13" i="3"/>
  <c r="N14" i="3"/>
  <c r="N15" i="3"/>
  <c r="N16" i="3"/>
  <c r="N17" i="3"/>
  <c r="N27" i="3"/>
  <c r="T27" i="3" s="1"/>
  <c r="W27" i="3" s="1"/>
  <c r="N28" i="3"/>
  <c r="T28" i="3" s="1"/>
  <c r="P5" i="3"/>
  <c r="M5" i="3"/>
  <c r="Q5" i="3"/>
  <c r="M6" i="3"/>
  <c r="P6" i="3"/>
  <c r="Q6" i="3"/>
  <c r="M7" i="3"/>
  <c r="P7" i="3"/>
  <c r="Q7" i="3"/>
  <c r="M8" i="3"/>
  <c r="P8" i="3"/>
  <c r="Q8" i="3"/>
  <c r="M9" i="3"/>
  <c r="P9" i="3"/>
  <c r="P10" i="3"/>
  <c r="Q10" i="3"/>
  <c r="M11" i="3"/>
  <c r="P11" i="3"/>
  <c r="Q11" i="3"/>
  <c r="M12" i="3"/>
  <c r="P12" i="3"/>
  <c r="Q12" i="3"/>
  <c r="M13" i="3"/>
  <c r="P13" i="3"/>
  <c r="Q13" i="3"/>
  <c r="M14" i="3"/>
  <c r="P14" i="3"/>
  <c r="Q14" i="3"/>
  <c r="M15" i="3"/>
  <c r="P15" i="3"/>
  <c r="Q15" i="3"/>
  <c r="M16" i="3"/>
  <c r="P16" i="3"/>
  <c r="Q16" i="3"/>
  <c r="M17" i="3"/>
  <c r="P17" i="3"/>
  <c r="Q17" i="3"/>
  <c r="M27" i="3"/>
  <c r="S27" i="3" s="1"/>
  <c r="V27" i="3" s="1"/>
  <c r="P27" i="3"/>
  <c r="Q27" i="3"/>
  <c r="M28" i="3"/>
  <c r="J16" i="3"/>
  <c r="J17" i="3"/>
  <c r="J24" i="3"/>
  <c r="J25" i="3"/>
  <c r="J26" i="3"/>
  <c r="J27" i="3"/>
  <c r="J28" i="3"/>
  <c r="J5" i="3"/>
  <c r="L5" i="3"/>
  <c r="J6" i="3"/>
  <c r="K6" i="3"/>
  <c r="L6" i="3"/>
  <c r="J7" i="3"/>
  <c r="L7" i="3"/>
  <c r="J8" i="3"/>
  <c r="K8" i="3"/>
  <c r="L8" i="3"/>
  <c r="J9" i="3"/>
  <c r="K9" i="3"/>
  <c r="L9" i="3"/>
  <c r="J10" i="3"/>
  <c r="K10" i="3"/>
  <c r="L10" i="3"/>
  <c r="J11" i="3"/>
  <c r="K11" i="3"/>
  <c r="L11" i="3"/>
  <c r="J12" i="3"/>
  <c r="K12" i="3"/>
  <c r="L12" i="3"/>
  <c r="J13" i="3"/>
  <c r="K13" i="3"/>
  <c r="L13" i="3"/>
  <c r="J14" i="3"/>
  <c r="K14" i="3"/>
  <c r="L14" i="3"/>
  <c r="J15" i="3"/>
  <c r="K15" i="3"/>
  <c r="L15" i="3"/>
  <c r="K16" i="3"/>
  <c r="L16" i="3"/>
  <c r="K17" i="3"/>
  <c r="L17" i="3"/>
  <c r="K24" i="3"/>
  <c r="L24" i="3"/>
  <c r="K25" i="3"/>
  <c r="L25" i="3"/>
  <c r="K26" i="3"/>
  <c r="L26" i="3"/>
  <c r="K27" i="3"/>
  <c r="L27" i="3"/>
  <c r="K28" i="3"/>
  <c r="L28" i="3"/>
  <c r="J4" i="3"/>
  <c r="D1" i="14"/>
  <c r="D1" i="10"/>
  <c r="L1" i="3"/>
  <c r="F1" i="15"/>
  <c r="D23" i="10"/>
  <c r="C22" i="1" s="1"/>
  <c r="D23" i="14"/>
  <c r="C23" i="1" s="1"/>
  <c r="F53" i="15"/>
  <c r="C24" i="1" s="1"/>
  <c r="H4" i="15"/>
  <c r="K4" i="15" s="1"/>
  <c r="H6" i="15"/>
  <c r="K6" i="15" s="1"/>
  <c r="H7" i="15"/>
  <c r="K7" i="15" s="1"/>
  <c r="H8" i="15"/>
  <c r="K8" i="15" s="1"/>
  <c r="H10" i="15"/>
  <c r="K10" i="15" s="1"/>
  <c r="F4" i="14"/>
  <c r="F3" i="14"/>
  <c r="I3" i="14" s="1"/>
  <c r="I23" i="14" s="1"/>
  <c r="F5" i="14"/>
  <c r="F6" i="14"/>
  <c r="F7" i="14"/>
  <c r="F8" i="14"/>
  <c r="F9" i="14"/>
  <c r="F10" i="14"/>
  <c r="G22" i="1"/>
  <c r="H22" i="1" s="1"/>
  <c r="F29" i="3"/>
  <c r="D12" i="1"/>
  <c r="F1" i="7"/>
  <c r="F23" i="14"/>
  <c r="G23" i="1"/>
  <c r="H23" i="1" s="1"/>
  <c r="G24" i="1"/>
  <c r="H24" i="1" s="1"/>
  <c r="G25" i="1"/>
  <c r="H25" i="1" s="1"/>
  <c r="H20" i="1"/>
  <c r="I28" i="4"/>
  <c r="C21" i="1" s="1"/>
  <c r="H21" i="1"/>
  <c r="J28" i="4"/>
  <c r="V28" i="3" l="1"/>
  <c r="S28" i="3"/>
  <c r="W28" i="3"/>
  <c r="Q28" i="3"/>
  <c r="Q29" i="3" s="1"/>
  <c r="P28" i="3"/>
  <c r="J29" i="3"/>
  <c r="P4" i="3"/>
  <c r="M33" i="7"/>
  <c r="S4" i="3"/>
  <c r="K53" i="15"/>
  <c r="K29" i="3"/>
  <c r="F23" i="10"/>
  <c r="H53" i="15"/>
  <c r="G27" i="1"/>
  <c r="L29" i="3"/>
  <c r="C20" i="1" s="1"/>
  <c r="L28" i="4" s="1"/>
  <c r="P29" i="3" l="1"/>
  <c r="W29" i="3"/>
  <c r="V4" i="3"/>
  <c r="V29" i="3" s="1"/>
  <c r="I33" i="7"/>
  <c r="H27" i="1"/>
  <c r="N21" i="1" l="1"/>
  <c r="I29" i="4"/>
</calcChain>
</file>

<file path=xl/comments1.xml><?xml version="1.0" encoding="utf-8"?>
<comments xmlns="http://schemas.openxmlformats.org/spreadsheetml/2006/main">
  <authors>
    <author>BAKARA4</author>
    <author>tamas</author>
    <author>Ran Yehezkel</author>
  </authors>
  <commentList>
    <comment ref="F5" authorId="0">
      <text>
        <r>
          <rPr>
            <b/>
            <sz val="8"/>
            <color indexed="81"/>
            <rFont val="Tahoma"/>
            <family val="2"/>
          </rPr>
          <t>שדה חובה::</t>
        </r>
        <r>
          <rPr>
            <sz val="8"/>
            <color indexed="81"/>
            <rFont val="Tahoma"/>
            <family val="2"/>
          </rPr>
          <t xml:space="preserve">
DD/MM/YYYY</t>
        </r>
      </text>
    </comment>
    <comment ref="A8" authorId="1">
      <text>
        <r>
          <rPr>
            <b/>
            <sz val="8"/>
            <color indexed="81"/>
            <rFont val="Tahoma"/>
            <family val="2"/>
          </rPr>
          <t>חובה למלא את כל השדות תחת סעיף פרטים כלליים</t>
        </r>
      </text>
    </comment>
    <comment ref="C19" authorId="2">
      <text>
        <r>
          <rPr>
            <b/>
            <sz val="8"/>
            <color indexed="81"/>
            <rFont val="Tahoma"/>
            <family val="2"/>
          </rPr>
          <t>Ran Yehezkel:</t>
        </r>
        <r>
          <rPr>
            <sz val="8"/>
            <color indexed="81"/>
            <rFont val="Tahoma"/>
            <family val="2"/>
          </rPr>
          <t xml:space="preserve">
נקלט אוטומטית מכל הגליונות לאחר הזנתם בהוצאות השונות</t>
        </r>
      </text>
    </comment>
    <comment ref="D19" authorId="2">
      <text>
        <r>
          <rPr>
            <b/>
            <sz val="8"/>
            <color indexed="81"/>
            <rFont val="Tahoma"/>
            <family val="2"/>
          </rPr>
          <t>Ran Yehezkel:</t>
        </r>
        <r>
          <rPr>
            <sz val="8"/>
            <color indexed="81"/>
            <rFont val="Tahoma"/>
            <family val="2"/>
          </rPr>
          <t xml:space="preserve">
מחושב אוטומטית ביחס לבקשת החזר ההוצאות בדו"ח זה</t>
        </r>
      </text>
    </comment>
    <comment ref="E19" authorId="2">
      <text>
        <r>
          <rPr>
            <b/>
            <sz val="8"/>
            <color indexed="81"/>
            <rFont val="Tahoma"/>
            <family val="2"/>
          </rPr>
          <t>Ran Yehezkel:</t>
        </r>
        <r>
          <rPr>
            <sz val="8"/>
            <color indexed="81"/>
            <rFont val="Tahoma"/>
            <family val="2"/>
          </rPr>
          <t xml:space="preserve">
במילוי דיווח רבעוני :
יש לסכום את האישורים בתשלומים הקודמים לכל סעיף וסעיף
</t>
        </r>
      </text>
    </comment>
    <comment ref="F19" authorId="2">
      <text>
        <r>
          <rPr>
            <b/>
            <sz val="8"/>
            <color indexed="81"/>
            <rFont val="Tahoma"/>
            <family val="2"/>
          </rPr>
          <t>Ran Yehezkel:</t>
        </r>
        <r>
          <rPr>
            <sz val="8"/>
            <color indexed="81"/>
            <rFont val="Tahoma"/>
            <family val="2"/>
          </rPr>
          <t xml:space="preserve">
במילוי דיווח רבעוני יש להזין את נתוני התקציב כמופיע בכתב האישור לתוכנית</t>
        </r>
      </text>
    </comment>
  </commentList>
</comments>
</file>

<file path=xl/comments2.xml><?xml version="1.0" encoding="utf-8"?>
<comments xmlns="http://schemas.openxmlformats.org/spreadsheetml/2006/main">
  <authors>
    <author>Ran</author>
    <author>Ran Yehezkel</author>
  </authors>
  <commentList>
    <comment ref="F2" authorId="0">
      <text>
        <r>
          <rPr>
            <b/>
            <sz val="9"/>
            <color indexed="81"/>
            <rFont val="Tahoma"/>
            <family val="2"/>
          </rPr>
          <t>Ran:</t>
        </r>
        <r>
          <rPr>
            <sz val="9"/>
            <color indexed="81"/>
            <rFont val="Tahoma"/>
            <family val="2"/>
          </rPr>
          <t xml:space="preserve">
שימו לב: יש לדווח את העלויות בפועל במדויק. אם עובד השתכר 100 שקלים, עבד חצי משרה וכל זמנו הוקדש לפרויקט אזיי ידווח: 100 שקלים, 50% משרה ו-100% תעסוקה בפרויקט.</t>
        </r>
      </text>
    </comment>
    <comment ref="H3" authorId="1">
      <text>
        <r>
          <rPr>
            <b/>
            <sz val="9"/>
            <color indexed="81"/>
            <rFont val="Tahoma"/>
            <family val="2"/>
          </rPr>
          <t>Ran Yehezkel:</t>
        </r>
        <r>
          <rPr>
            <sz val="9"/>
            <color indexed="81"/>
            <rFont val="Tahoma"/>
            <family val="2"/>
          </rPr>
          <t xml:space="preserve">
יש לנהל יומן שעות עבודה מפורט הכולל את כל שעות העבודה בחלוקה
 למשימות.
לדוגמה: במידה ועובד עבדכ-250 שעות בחודש ומתוכן 50 שעות הוקצו לתוכנית המאושרת, אזיי יש  לדווח 20% תעסוקה בפרויקט
</t>
        </r>
      </text>
    </comment>
  </commentList>
</comments>
</file>

<file path=xl/comments3.xml><?xml version="1.0" encoding="utf-8"?>
<comments xmlns="http://schemas.openxmlformats.org/spreadsheetml/2006/main">
  <authors>
    <author>Ran</author>
    <author>Ran Yehezkel</author>
  </authors>
  <commentList>
    <comment ref="B2" authorId="0">
      <text>
        <r>
          <rPr>
            <b/>
            <sz val="9"/>
            <color indexed="81"/>
            <rFont val="Tahoma"/>
            <family val="2"/>
          </rPr>
          <t>Ran:</t>
        </r>
        <r>
          <rPr>
            <sz val="9"/>
            <color indexed="81"/>
            <rFont val="Tahoma"/>
            <family val="2"/>
          </rPr>
          <t xml:space="preserve">
על מנת שיוצגו הסכומים חובה למלא את שם העובד, יעד הנסיעה וחודש הנסיעה המתוכננת </t>
        </r>
      </text>
    </comment>
    <comment ref="D2" authorId="1">
      <text>
        <r>
          <rPr>
            <b/>
            <sz val="9"/>
            <color indexed="81"/>
            <rFont val="Tahoma"/>
            <family val="2"/>
          </rPr>
          <t>Ran Yehezkel:</t>
        </r>
        <r>
          <rPr>
            <sz val="9"/>
            <color indexed="81"/>
            <rFont val="Tahoma"/>
            <family val="2"/>
          </rPr>
          <t xml:space="preserve">
נא לבחור חודש מרשימת הגלילה</t>
        </r>
      </text>
    </comment>
    <comment ref="H2" authorId="1">
      <text>
        <r>
          <rPr>
            <b/>
            <sz val="9"/>
            <color indexed="81"/>
            <rFont val="Tahoma"/>
            <family val="2"/>
          </rPr>
          <t>Ran Yehezkel:</t>
        </r>
        <r>
          <rPr>
            <sz val="9"/>
            <color indexed="81"/>
            <rFont val="Tahoma"/>
            <family val="2"/>
          </rPr>
          <t xml:space="preserve">
</t>
        </r>
        <r>
          <rPr>
            <sz val="10"/>
            <color indexed="81"/>
            <rFont val="Tahoma"/>
            <family val="2"/>
          </rPr>
          <t>תקרת  דיווח אש"ל ליום עומדת על 1000 ₪ כנגד קבלות</t>
        </r>
        <r>
          <rPr>
            <sz val="9"/>
            <color indexed="81"/>
            <rFont val="Tahoma"/>
            <family val="2"/>
          </rPr>
          <t xml:space="preserve">
</t>
        </r>
      </text>
    </comment>
    <comment ref="I2" authorId="1">
      <text>
        <r>
          <rPr>
            <b/>
            <sz val="9"/>
            <color indexed="81"/>
            <rFont val="Tahoma"/>
            <family val="2"/>
          </rPr>
          <t>Ran Yehezkel:</t>
        </r>
        <r>
          <rPr>
            <sz val="9"/>
            <color indexed="81"/>
            <rFont val="Tahoma"/>
            <family val="2"/>
          </rPr>
          <t xml:space="preserve">
</t>
        </r>
        <r>
          <rPr>
            <sz val="10"/>
            <color indexed="81"/>
            <rFont val="Tahoma"/>
            <family val="2"/>
          </rPr>
          <t xml:space="preserve">יש לתעד ולשמור את חשבוניות המקור של כל ההוצאות
</t>
        </r>
      </text>
    </comment>
  </commentList>
</comments>
</file>

<file path=xl/sharedStrings.xml><?xml version="1.0" encoding="utf-8"?>
<sst xmlns="http://schemas.openxmlformats.org/spreadsheetml/2006/main" count="272" uniqueCount="180">
  <si>
    <t xml:space="preserve">מס' </t>
  </si>
  <si>
    <t>סוג ההוצאה</t>
  </si>
  <si>
    <t>סה"כ</t>
  </si>
  <si>
    <t>טלפון איש הקשר</t>
  </si>
  <si>
    <t>מיקוד</t>
  </si>
  <si>
    <t>ישוב</t>
  </si>
  <si>
    <t xml:space="preserve"> </t>
  </si>
  <si>
    <t>שם החברה</t>
  </si>
  <si>
    <t>מס' סד'</t>
  </si>
  <si>
    <t xml:space="preserve">חותמת חברה </t>
  </si>
  <si>
    <t xml:space="preserve">שם וחתימת מנהל הכספים </t>
  </si>
  <si>
    <t>רבעון ראשון</t>
  </si>
  <si>
    <t>רבעון שני</t>
  </si>
  <si>
    <t>רבעון שלישי</t>
  </si>
  <si>
    <t>רבעון רביעי</t>
  </si>
  <si>
    <t>אחר</t>
  </si>
  <si>
    <t>נכון לתאריך :</t>
  </si>
  <si>
    <t>נימוק לשינוי</t>
  </si>
  <si>
    <t>חלקיות משרה</t>
  </si>
  <si>
    <t>סעיף כח אדם - שכר</t>
  </si>
  <si>
    <t>תאריך:</t>
  </si>
  <si>
    <t>סה"כ משכורות:</t>
  </si>
  <si>
    <t>(על החברה למלא רק את התאים הצבועים בלבן)</t>
  </si>
  <si>
    <t>פרטים כלליים</t>
  </si>
  <si>
    <t>E-MAIL</t>
  </si>
  <si>
    <t>פקס חברה</t>
  </si>
  <si>
    <t>סה"כ שכר מומלץ ע"י בודק מקצועי</t>
  </si>
  <si>
    <t>שנות אדם מומלצות בודק מקצועי</t>
  </si>
  <si>
    <t xml:space="preserve">סה"כ סכום מומלץ בש"ח </t>
  </si>
  <si>
    <t>תאריך סיום:</t>
  </si>
  <si>
    <t>תאריך התחלה:</t>
  </si>
  <si>
    <t>קבלני משנה בארץ</t>
  </si>
  <si>
    <t>קבלני משנה בחו"ל</t>
  </si>
  <si>
    <t>שכר</t>
  </si>
  <si>
    <t>תואר מקצועי</t>
  </si>
  <si>
    <t>פרטי העובד</t>
  </si>
  <si>
    <t>סה"כ שכר</t>
  </si>
  <si>
    <t>סה"כ מומלץ בודק מקצועי</t>
  </si>
  <si>
    <t>תאריך הכנה</t>
  </si>
  <si>
    <t>שם בודק מקצועי</t>
  </si>
  <si>
    <t>אחוז מהתקציב</t>
  </si>
  <si>
    <t>הזנת 3 השדות לעיל הינה תנאי למשיכת התקציב לשדות מטה</t>
  </si>
  <si>
    <t>מספר חברה ברשם החברות (ח.פ.)</t>
  </si>
  <si>
    <t>שם משפחה + שם פרטי (למיין לפי שם המשפחה)</t>
  </si>
  <si>
    <t xml:space="preserve">הסכום ששולם בש"ח </t>
  </si>
  <si>
    <t>למילוי ע"י הבודק המקצועי</t>
  </si>
  <si>
    <t>למילוי ע"י הבודק</t>
  </si>
  <si>
    <t>למילוי הבודק המקצועי</t>
  </si>
  <si>
    <t>מס' פניה (כפי שנתקבלה באתר)</t>
  </si>
  <si>
    <t>סה"כ חודשים (אוטומטי):</t>
  </si>
  <si>
    <t>שם וחתימת מנהל החברה</t>
  </si>
  <si>
    <t>שם מאשר מינהל סחר חוץ</t>
  </si>
  <si>
    <t>שנות אדם  בפועל</t>
  </si>
  <si>
    <t>שכר בפועל</t>
  </si>
  <si>
    <t>שם+תפקיד</t>
  </si>
  <si>
    <t xml:space="preserve">שם קבלן המשנה </t>
  </si>
  <si>
    <t xml:space="preserve">מהות העבודה </t>
  </si>
  <si>
    <t>מטרה</t>
  </si>
  <si>
    <t>שם חברת הייעוץ/יועץ</t>
  </si>
  <si>
    <t xml:space="preserve">תחום הייעוץ </t>
  </si>
  <si>
    <t>שם קבלן המשנה בישראל</t>
  </si>
  <si>
    <t>מהות העבודה</t>
  </si>
  <si>
    <t>שכר מוגבל בתקרה</t>
  </si>
  <si>
    <t>משך נסיעה (ימים)</t>
  </si>
  <si>
    <t>עלות טיסה בש"ח</t>
  </si>
  <si>
    <t>עלות אש"ל לכל ימי הנסיעה</t>
  </si>
  <si>
    <t>טיסות נסיעות ואש"ל (בכל שורה יש להזין נוסע אחד ונסיעה אחת) הזנה בש"ח בלבד</t>
  </si>
  <si>
    <t>מס' שעות הייעוץ</t>
  </si>
  <si>
    <t>ערך שעת ייעוץ</t>
  </si>
  <si>
    <t>סך סעיף יועצים מוגבל בתקרות</t>
  </si>
  <si>
    <t>סעיף יועצים (כולל שירותי עו"ד)</t>
  </si>
  <si>
    <t>סעיף חומרים (לטובת סקר היתכנות)</t>
  </si>
  <si>
    <t>קבלני משנה בישראל</t>
  </si>
  <si>
    <t xml:space="preserve">קבלני משנה בחוץ לארץ </t>
  </si>
  <si>
    <t>העסקה (מעמד העובד בחברה)</t>
  </si>
  <si>
    <t>טיסות נסיעות ואש"ל</t>
  </si>
  <si>
    <t>חומרים</t>
  </si>
  <si>
    <t>שעות מומלצות</t>
  </si>
  <si>
    <t>סוג החומר</t>
  </si>
  <si>
    <t>עלות יחידה</t>
  </si>
  <si>
    <t>כמות</t>
  </si>
  <si>
    <t>עלות נסיעה אל שדה התעופה וחזרה</t>
  </si>
  <si>
    <t>יעד הנסיעה</t>
  </si>
  <si>
    <t>חודש מתוכנן לנסיעה</t>
  </si>
  <si>
    <t>הסכום בו ניתן להכיר מוגבל בתקרות אש"ל</t>
  </si>
  <si>
    <t>נתוני שכר בגין חודש ממוצע לעובד: יש לדווח את עלויות השכר ששולמו בפועל</t>
  </si>
  <si>
    <t>קישור למערך כלי סיוע לתעשייה - מינהל סחר חוץ</t>
  </si>
  <si>
    <t>קישור לאתר מינהל סחר חוץ - משרד הכלכלה</t>
  </si>
  <si>
    <t>יועצים</t>
  </si>
  <si>
    <t>איש קשר מתאם החברה</t>
  </si>
  <si>
    <t>למילוי רכז הועדה</t>
  </si>
  <si>
    <t>למילוי ע"י רכז הועדה</t>
  </si>
  <si>
    <t>למילוי ע"י הרכז הועדה</t>
  </si>
  <si>
    <t>בודק מקצועי</t>
  </si>
  <si>
    <t>רכז ועדה</t>
  </si>
  <si>
    <t>סה"כ מאושר ועדה</t>
  </si>
  <si>
    <t>רכז וועדה</t>
  </si>
  <si>
    <t>פירוט תקציב לטובת השתתפות במכרז/הוכחת היתכנות בינ"ל</t>
  </si>
  <si>
    <t>יו"ר הועדה</t>
  </si>
  <si>
    <t>שם רכז הוועדה</t>
  </si>
  <si>
    <t>מכרז או הוכחת התכנות?</t>
  </si>
  <si>
    <t>נושא הבקשה:</t>
  </si>
  <si>
    <t>מכרז</t>
  </si>
  <si>
    <t>הוכחת התכנות</t>
  </si>
  <si>
    <t>סוג ההעסקה</t>
  </si>
  <si>
    <t>בעל עניין</t>
  </si>
  <si>
    <t>עובד בחברה</t>
  </si>
  <si>
    <t>עובד חיצוני (חשבונית)</t>
  </si>
  <si>
    <t>חב' כ"א</t>
  </si>
  <si>
    <t>מהות העבודה:</t>
  </si>
  <si>
    <t>סוג הבקשה:</t>
  </si>
  <si>
    <t>כתובת החברה: רחוב+מספר</t>
  </si>
  <si>
    <t>רבעון ראשון 2015</t>
  </si>
  <si>
    <t>רבעון שני 2015</t>
  </si>
  <si>
    <t>רבעון שלישי 2015</t>
  </si>
  <si>
    <t>רבעון רביעי 2015</t>
  </si>
  <si>
    <t>רבעון ראשון 2016</t>
  </si>
  <si>
    <t>רבעון שני 2016</t>
  </si>
  <si>
    <t>רבעון שלישי 2016</t>
  </si>
  <si>
    <t>רבעון רביעי 2016</t>
  </si>
  <si>
    <t>רבעון ראשון 2017</t>
  </si>
  <si>
    <t>רבעון שני 2017</t>
  </si>
  <si>
    <t>רבעון שלישי 2017</t>
  </si>
  <si>
    <t>רבעון רביעי 2017</t>
  </si>
  <si>
    <t>רבעון ראשון 2018</t>
  </si>
  <si>
    <t>רבעון שני 2018</t>
  </si>
  <si>
    <t>רבעון שלישי 2018</t>
  </si>
  <si>
    <t>רבעון רביעי 2018</t>
  </si>
  <si>
    <t>רבעון ראשון 2019</t>
  </si>
  <si>
    <t>רבעון שני 2019</t>
  </si>
  <si>
    <t>רבעון שלישי 2019</t>
  </si>
  <si>
    <t>רבעון רביעי 2019</t>
  </si>
  <si>
    <t>תאריך התחלה</t>
  </si>
  <si>
    <t>תאריך סיום</t>
  </si>
  <si>
    <t>רבעון דיווח</t>
  </si>
  <si>
    <t>דיווח רבעוני בקרן הסיוע בפרויקטים ומכרזים בין לאומיים</t>
  </si>
  <si>
    <t>תפקיד בתוכנית</t>
  </si>
  <si>
    <t>עלות שכר חודש ממוצע בתקופת הפעילות</t>
  </si>
  <si>
    <t>אחוז תעסוקה בתוכנית</t>
  </si>
  <si>
    <t>מס' חודשי עבודה בתוכנית</t>
  </si>
  <si>
    <t xml:space="preserve">       קרן סיוע בפרויקטים ובמכרזים            בין-לאומיים    </t>
  </si>
  <si>
    <t>סה"כ שכר מאושר כלי סיוע</t>
  </si>
  <si>
    <t>גרסה: רן 4.8.15</t>
  </si>
  <si>
    <t>תקרת עלות שכר כוללת</t>
  </si>
  <si>
    <t>סעיף תמיכה</t>
  </si>
  <si>
    <t>מהות המימוש</t>
  </si>
  <si>
    <t>[יש לתאר את המשימות המרכיבות את עיקר תכנית העבודה שהוצגו במסגרת טופס הבקשה לקבלת מענק, ומשימות נוספות במידה ונוספו, ואת ההתקדמות בביצוען]</t>
  </si>
  <si>
    <t>משימה</t>
  </si>
  <si>
    <t>מועד סיום משימה מתוכנן</t>
  </si>
  <si>
    <t>מועד סיום משימה משוער</t>
  </si>
  <si>
    <t>סטטוס התקדמות (%)</t>
  </si>
  <si>
    <t>תיאור סטטוס ביצוע המשימה</t>
  </si>
  <si>
    <t>[יש לתאר אירועים שהתרחשו מאז הדיווח האחרון לקרן. תאר את האירועים כגון: פגישות עם המזמין, נסיעות לחו"ל, ממצאי סקר ההיתכנות, התקדמות הליך המכרז, חתימה על הסכם עם המזמין]</t>
  </si>
  <si>
    <t>מועד האירוע</t>
  </si>
  <si>
    <t>תיאור האירוע</t>
  </si>
  <si>
    <t>[חודש ושנה]</t>
  </si>
  <si>
    <t>שם מגיש הדיווח ותפקידו</t>
  </si>
  <si>
    <t>חתימת מגיש הדיווח</t>
  </si>
  <si>
    <t>חותמת החברה</t>
  </si>
  <si>
    <t>[האם הוכחת ההיתכנות / הגשת ההצעה במכרז הביא לזכייה בפרויקט? במידה וטרם התקבלה הכרעה ע"י המזמין, מתי צפויה להתקבל הכרעה? מהי הערכת החברה בדבר סיכוי הזכייה בפרויקט?]</t>
  </si>
  <si>
    <t>דו"ח התקדמות רבעוני לחברת:</t>
  </si>
  <si>
    <t>תאריך הדיווח</t>
  </si>
  <si>
    <t>רבעון מדווח:</t>
  </si>
  <si>
    <t>תקציב מאושר לסעיף (בכתב האישור)</t>
  </si>
  <si>
    <t>תקציב שמומש עד כה  (כולל הרבעון המדווח)</t>
  </si>
  <si>
    <t>תקציב שמומש ברבעון המדווח בלבד</t>
  </si>
  <si>
    <t>1. מימוש המענק- דיווח נוכחי</t>
  </si>
  <si>
    <r>
      <rPr>
        <b/>
        <sz val="14"/>
        <color theme="1"/>
        <rFont val="Times New Roman"/>
        <family val="1"/>
      </rPr>
      <t xml:space="preserve"> 2. </t>
    </r>
    <r>
      <rPr>
        <b/>
        <u/>
        <sz val="14"/>
        <color theme="1"/>
        <rFont val="David"/>
        <family val="2"/>
        <charset val="177"/>
      </rPr>
      <t>מימוש תכנית העבודה</t>
    </r>
  </si>
  <si>
    <r>
      <t xml:space="preserve">3. </t>
    </r>
    <r>
      <rPr>
        <b/>
        <u/>
        <sz val="12"/>
        <color theme="1"/>
        <rFont val="David"/>
        <family val="2"/>
        <charset val="177"/>
      </rPr>
      <t>אירועים משמעותיים</t>
    </r>
  </si>
  <si>
    <r>
      <t xml:space="preserve">4. </t>
    </r>
    <r>
      <rPr>
        <b/>
        <u/>
        <sz val="12"/>
        <color theme="1"/>
        <rFont val="David"/>
        <family val="2"/>
        <charset val="177"/>
      </rPr>
      <t>סיכום</t>
    </r>
  </si>
  <si>
    <r>
      <t xml:space="preserve">5. </t>
    </r>
    <r>
      <rPr>
        <b/>
        <u/>
        <sz val="12"/>
        <color theme="1"/>
        <rFont val="David"/>
        <family val="2"/>
        <charset val="177"/>
      </rPr>
      <t xml:space="preserve">הצהרה </t>
    </r>
  </si>
  <si>
    <t>הריני מצהיר בזה כי המידע המופיע בדו"ח הינו למיטב ידעתי המידע הנכון, המעודכן ביותר והמלא המצוי בידי החברה ובידיעתי האישית וכי אני מתחייב להודיע למרכז הקרן על כל מידע חדש שיהיה קיים בידי החברה ובידיעתי האישית.</t>
  </si>
  <si>
    <t>דו"ח  זה יש ימולא בעבור דו"ח רבעוני בלבד לתוכנית פעילה. אין צורך למלאו בעבור בקשת תקציב לתוכנית סיוע חדשה</t>
  </si>
  <si>
    <t>סה"כ תקציב</t>
  </si>
  <si>
    <t>סה"כ מענק:</t>
  </si>
  <si>
    <r>
      <t xml:space="preserve">ריכוז התקציב המבוקש </t>
    </r>
    <r>
      <rPr>
        <sz val="14"/>
        <rFont val="Arial"/>
        <family val="2"/>
      </rPr>
      <t>(נקלט אוטומטית מתוך הגליונות)</t>
    </r>
  </si>
  <si>
    <t>סה"כ הוצאות מבוקשות לטובת הפרויקט בש"ח</t>
  </si>
  <si>
    <t>התפלגות התקציב בדו"ח זה</t>
  </si>
  <si>
    <t>שיעורי מענק</t>
  </si>
  <si>
    <t>מינהל סחר חוץ - משרד הכלכלה והתעשייה</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</si>
</sst>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1" formatCode="_ * #,##0_ ;_ * \-#,##0_ ;_ * &quot;-&quot;_ ;_ @_ "/>
    <numFmt numFmtId="43" formatCode="_ * #,##0.00_ ;_ * \-#,##0.00_ ;_ * &quot;-&quot;??_ ;_ @_ "/>
    <numFmt numFmtId="164" formatCode="[&lt;=9999999][$-1000000]###\-####;[$-1000000]\(###\)\ ###\-####"/>
    <numFmt numFmtId="165" formatCode="mm/yy"/>
    <numFmt numFmtId="166" formatCode="0.0%"/>
    <numFmt numFmtId="167" formatCode="#,##0.0"/>
    <numFmt numFmtId="168" formatCode="#,##0_ ;[Red]\-#,##0\ "/>
    <numFmt numFmtId="169" formatCode="_ * #,##0_ ;_ * \-#,##0_ ;_ * &quot;-&quot;??_ ;_ @_ "/>
  </numFmts>
  <fonts count="47" x14ac:knownFonts="1">
    <font>
      <sz val="10"/>
      <name val="Arial"/>
      <charset val="177"/>
    </font>
    <font>
      <sz val="10"/>
      <name val="Arial"/>
      <family val="2"/>
    </font>
    <font>
      <sz val="8"/>
      <name val="Arial"/>
      <family val="2"/>
    </font>
    <font>
      <u/>
      <sz val="10"/>
      <color indexed="12"/>
      <name val="Arial"/>
      <family val="2"/>
    </font>
    <font>
      <sz val="8"/>
      <color indexed="81"/>
      <name val="Tahoma"/>
      <family val="2"/>
    </font>
    <font>
      <b/>
      <sz val="8"/>
      <color indexed="81"/>
      <name val="Tahoma"/>
      <family val="2"/>
    </font>
    <font>
      <b/>
      <sz val="14"/>
      <name val="Arial"/>
      <family val="2"/>
    </font>
    <font>
      <sz val="10"/>
      <name val="Arial"/>
      <family val="2"/>
    </font>
    <font>
      <b/>
      <sz val="10"/>
      <name val="Arial"/>
      <family val="2"/>
    </font>
    <font>
      <b/>
      <sz val="12"/>
      <name val="Arial"/>
      <family val="2"/>
    </font>
    <font>
      <sz val="12"/>
      <name val="Arial"/>
      <family val="2"/>
    </font>
    <font>
      <b/>
      <sz val="13"/>
      <name val="Arial"/>
      <family val="2"/>
    </font>
    <font>
      <b/>
      <sz val="11"/>
      <name val="Arial"/>
      <family val="2"/>
    </font>
    <font>
      <b/>
      <sz val="10"/>
      <color indexed="12"/>
      <name val="Arial"/>
      <family val="2"/>
    </font>
    <font>
      <sz val="10"/>
      <color indexed="12"/>
      <name val="Arial"/>
      <family val="2"/>
    </font>
    <font>
      <b/>
      <sz val="10"/>
      <color indexed="8"/>
      <name val="Arial"/>
      <family val="2"/>
    </font>
    <font>
      <sz val="14"/>
      <name val="Arial"/>
      <family val="2"/>
    </font>
    <font>
      <sz val="9"/>
      <color indexed="81"/>
      <name val="Tahoma"/>
      <family val="2"/>
    </font>
    <font>
      <b/>
      <sz val="9"/>
      <color indexed="81"/>
      <name val="Tahoma"/>
      <family val="2"/>
    </font>
    <font>
      <sz val="10"/>
      <color indexed="81"/>
      <name val="Tahoma"/>
      <family val="2"/>
    </font>
    <font>
      <sz val="1"/>
      <color theme="0"/>
      <name val="Arial"/>
      <family val="2"/>
    </font>
    <font>
      <sz val="10"/>
      <color theme="0"/>
      <name val="Arial"/>
      <family val="2"/>
    </font>
    <font>
      <b/>
      <sz val="14"/>
      <color theme="0"/>
      <name val="Arial"/>
      <family val="2"/>
    </font>
    <font>
      <b/>
      <sz val="10"/>
      <color theme="0"/>
      <name val="Arial"/>
      <family val="2"/>
    </font>
    <font>
      <b/>
      <sz val="10"/>
      <color rgb="FF0000FF"/>
      <name val="Arial"/>
      <family val="2"/>
    </font>
    <font>
      <b/>
      <sz val="12"/>
      <color rgb="FFFF0000"/>
      <name val="Arial"/>
      <family val="2"/>
    </font>
    <font>
      <b/>
      <i/>
      <sz val="12"/>
      <color rgb="FFFF0000"/>
      <name val="Arial"/>
      <family val="2"/>
    </font>
    <font>
      <b/>
      <sz val="10"/>
      <color rgb="FFFF0000"/>
      <name val="Arial"/>
      <family val="2"/>
    </font>
    <font>
      <b/>
      <u/>
      <sz val="18"/>
      <name val="Arial"/>
      <family val="2"/>
    </font>
    <font>
      <sz val="1"/>
      <name val="Arial"/>
      <family val="2"/>
    </font>
    <font>
      <b/>
      <sz val="12"/>
      <color theme="1"/>
      <name val="Calibri"/>
      <family val="2"/>
    </font>
    <font>
      <b/>
      <u/>
      <sz val="12"/>
      <color theme="1"/>
      <name val="David"/>
      <family val="2"/>
      <charset val="177"/>
    </font>
    <font>
      <b/>
      <sz val="12"/>
      <color theme="1"/>
      <name val="David"/>
      <family val="2"/>
      <charset val="177"/>
    </font>
    <font>
      <sz val="12"/>
      <color theme="1"/>
      <name val="David"/>
      <family val="2"/>
      <charset val="177"/>
    </font>
    <font>
      <b/>
      <sz val="10"/>
      <color theme="1"/>
      <name val="David"/>
      <family val="2"/>
      <charset val="177"/>
    </font>
    <font>
      <sz val="12"/>
      <color theme="1"/>
      <name val="Calibri"/>
      <family val="2"/>
    </font>
    <font>
      <sz val="8"/>
      <color theme="1"/>
      <name val="Calibri"/>
      <family val="2"/>
    </font>
    <font>
      <sz val="22"/>
      <name val="Arial"/>
      <family val="2"/>
    </font>
    <font>
      <b/>
      <sz val="14"/>
      <color theme="1"/>
      <name val="Calibri"/>
      <family val="2"/>
    </font>
    <font>
      <b/>
      <sz val="14"/>
      <color theme="1"/>
      <name val="Times New Roman"/>
      <family val="1"/>
    </font>
    <font>
      <b/>
      <u/>
      <sz val="14"/>
      <color theme="1"/>
      <name val="David"/>
      <family val="2"/>
      <charset val="177"/>
    </font>
    <font>
      <b/>
      <sz val="12"/>
      <color rgb="FF0000FF"/>
      <name val="Arial"/>
      <family val="2"/>
    </font>
    <font>
      <sz val="22"/>
      <color rgb="FF0000FF"/>
      <name val="Arial"/>
      <family val="2"/>
    </font>
    <font>
      <sz val="10"/>
      <color rgb="FF0000FF"/>
      <name val="Arial"/>
      <family val="2"/>
    </font>
    <font>
      <sz val="12"/>
      <color rgb="FF0000FF"/>
      <name val="David"/>
      <family val="2"/>
      <charset val="177"/>
    </font>
    <font>
      <b/>
      <sz val="12"/>
      <color rgb="FF0000FF"/>
      <name val="David"/>
      <family val="2"/>
      <charset val="177"/>
    </font>
    <font>
      <sz val="8"/>
      <color rgb="FF0000FF"/>
      <name val="Calibri"/>
      <family val="2"/>
    </font>
  </fonts>
  <fills count="16">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55"/>
        <bgColor indexed="64"/>
      </patternFill>
    </fill>
    <fill>
      <patternFill patternType="solid">
        <fgColor indexed="65"/>
        <bgColor indexed="64"/>
      </patternFill>
    </fill>
    <fill>
      <patternFill patternType="solid">
        <fgColor indexed="22"/>
        <bgColor indexed="9"/>
      </patternFill>
    </fill>
    <fill>
      <patternFill patternType="gray0625">
        <bgColor indexed="22"/>
      </patternFill>
    </fill>
    <fill>
      <patternFill patternType="solid">
        <fgColor indexed="15"/>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92D050"/>
        <bgColor indexed="64"/>
      </patternFill>
    </fill>
    <fill>
      <patternFill patternType="solid">
        <fgColor rgb="FFBFBFBF"/>
        <bgColor indexed="64"/>
      </patternFill>
    </fill>
    <fill>
      <patternFill patternType="solid">
        <fgColor theme="0" tint="-0.14999847407452621"/>
        <bgColor indexed="64"/>
      </patternFill>
    </fill>
  </fills>
  <borders count="5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s>
  <cellStyleXfs count="5">
    <xf numFmtId="0" fontId="0" fillId="0" borderId="0"/>
    <xf numFmtId="43" fontId="1" fillId="0" borderId="0" applyFont="0" applyFill="0" applyBorder="0" applyAlignment="0" applyProtection="0"/>
    <xf numFmtId="41" fontId="1" fillId="0" borderId="0" applyFont="0" applyFill="0" applyBorder="0" applyAlignment="0" applyProtection="0"/>
    <xf numFmtId="0" fontId="3" fillId="0" borderId="0" applyNumberFormat="0" applyFill="0" applyBorder="0" applyAlignment="0" applyProtection="0">
      <alignment vertical="top"/>
      <protection locked="0"/>
    </xf>
    <xf numFmtId="9" fontId="1" fillId="0" borderId="0" applyFont="0" applyFill="0" applyBorder="0" applyAlignment="0" applyProtection="0"/>
  </cellStyleXfs>
  <cellXfs count="428">
    <xf numFmtId="0" fontId="0" fillId="0" borderId="0" xfId="0"/>
    <xf numFmtId="0" fontId="7" fillId="2" borderId="0" xfId="0" applyFont="1" applyFill="1" applyProtection="1"/>
    <xf numFmtId="0" fontId="8" fillId="3" borderId="1" xfId="0" applyFont="1" applyFill="1" applyBorder="1" applyAlignment="1" applyProtection="1">
      <alignment horizontal="center" wrapText="1" readingOrder="2"/>
    </xf>
    <xf numFmtId="0" fontId="8" fillId="4" borderId="2" xfId="0" applyFont="1" applyFill="1" applyBorder="1" applyAlignment="1" applyProtection="1">
      <alignment horizontal="center" wrapText="1" readingOrder="2"/>
    </xf>
    <xf numFmtId="0" fontId="7" fillId="3" borderId="2" xfId="0" applyFont="1" applyFill="1" applyBorder="1" applyAlignment="1" applyProtection="1">
      <alignment horizontal="center" vertical="center" wrapText="1" readingOrder="2"/>
    </xf>
    <xf numFmtId="0" fontId="7" fillId="0" borderId="2" xfId="0" applyFont="1" applyBorder="1" applyAlignment="1" applyProtection="1">
      <alignment vertical="center" wrapText="1" readingOrder="2"/>
      <protection locked="0"/>
    </xf>
    <xf numFmtId="3" fontId="7" fillId="0" borderId="2" xfId="3" applyNumberFormat="1" applyFont="1" applyBorder="1" applyAlignment="1" applyProtection="1">
      <alignment horizontal="center" vertical="center" wrapText="1"/>
      <protection locked="0"/>
    </xf>
    <xf numFmtId="3" fontId="7" fillId="3" borderId="2" xfId="0" applyNumberFormat="1" applyFont="1" applyFill="1" applyBorder="1" applyAlignment="1" applyProtection="1">
      <alignment horizontal="center" vertical="center" wrapText="1" readingOrder="2"/>
    </xf>
    <xf numFmtId="3" fontId="7" fillId="0" borderId="2" xfId="0" applyNumberFormat="1" applyFont="1" applyBorder="1" applyAlignment="1" applyProtection="1">
      <alignment horizontal="right" vertical="center" wrapText="1" readingOrder="2"/>
    </xf>
    <xf numFmtId="168" fontId="7" fillId="4" borderId="2" xfId="0" applyNumberFormat="1" applyFont="1" applyFill="1" applyBorder="1" applyAlignment="1" applyProtection="1">
      <alignment horizontal="center" vertical="center" wrapText="1"/>
    </xf>
    <xf numFmtId="0" fontId="7" fillId="2" borderId="0" xfId="0" applyFont="1" applyFill="1" applyAlignment="1" applyProtection="1">
      <alignment vertical="center"/>
    </xf>
    <xf numFmtId="3" fontId="7" fillId="0" borderId="2" xfId="3" quotePrefix="1" applyNumberFormat="1" applyFont="1" applyBorder="1" applyAlignment="1" applyProtection="1">
      <alignment horizontal="center" vertical="center" wrapText="1"/>
      <protection locked="0"/>
    </xf>
    <xf numFmtId="0" fontId="8" fillId="3" borderId="2" xfId="0" applyFont="1" applyFill="1" applyBorder="1" applyAlignment="1" applyProtection="1">
      <alignment vertical="center" wrapText="1" readingOrder="2"/>
    </xf>
    <xf numFmtId="0" fontId="8" fillId="3" borderId="2" xfId="0" applyFont="1" applyFill="1" applyBorder="1" applyAlignment="1" applyProtection="1">
      <alignment horizontal="center" vertical="center" wrapText="1" readingOrder="2"/>
    </xf>
    <xf numFmtId="3" fontId="7" fillId="5" borderId="2" xfId="0" applyNumberFormat="1" applyFont="1" applyFill="1" applyBorder="1" applyAlignment="1" applyProtection="1">
      <alignment horizontal="center" vertical="center" wrapText="1" readingOrder="2"/>
    </xf>
    <xf numFmtId="3" fontId="8" fillId="4" borderId="2" xfId="0" applyNumberFormat="1" applyFont="1" applyFill="1" applyBorder="1" applyAlignment="1" applyProtection="1">
      <alignment horizontal="right" vertical="center" readingOrder="2"/>
    </xf>
    <xf numFmtId="3" fontId="7" fillId="4" borderId="2" xfId="0" applyNumberFormat="1" applyFont="1" applyFill="1" applyBorder="1" applyAlignment="1" applyProtection="1">
      <alignment horizontal="center" vertical="center" wrapText="1" readingOrder="2"/>
    </xf>
    <xf numFmtId="3" fontId="7" fillId="2" borderId="0" xfId="0" applyNumberFormat="1" applyFont="1" applyFill="1" applyProtection="1"/>
    <xf numFmtId="0" fontId="7" fillId="0" borderId="3" xfId="0" applyFont="1" applyBorder="1" applyAlignment="1" applyProtection="1">
      <alignment horizontal="center"/>
    </xf>
    <xf numFmtId="0" fontId="7" fillId="0" borderId="0" xfId="0" applyFont="1" applyAlignment="1" applyProtection="1">
      <alignment horizontal="center"/>
    </xf>
    <xf numFmtId="0" fontId="7" fillId="0" borderId="0" xfId="0" applyFont="1" applyProtection="1"/>
    <xf numFmtId="0" fontId="7" fillId="0" borderId="5" xfId="0" applyFont="1" applyFill="1" applyBorder="1" applyProtection="1"/>
    <xf numFmtId="0" fontId="7" fillId="0" borderId="0" xfId="0" applyFont="1" applyFill="1" applyBorder="1" applyProtection="1"/>
    <xf numFmtId="0" fontId="7" fillId="0" borderId="0" xfId="0" applyFont="1" applyFill="1" applyProtection="1"/>
    <xf numFmtId="0" fontId="9" fillId="3" borderId="4" xfId="0" applyFont="1" applyFill="1" applyBorder="1" applyAlignment="1" applyProtection="1">
      <alignment horizontal="center" wrapText="1" readingOrder="2"/>
    </xf>
    <xf numFmtId="0" fontId="10" fillId="3" borderId="0" xfId="0" applyFont="1" applyFill="1" applyBorder="1" applyAlignment="1" applyProtection="1">
      <alignment horizontal="center" wrapText="1" readingOrder="2"/>
    </xf>
    <xf numFmtId="0" fontId="9" fillId="3" borderId="0" xfId="0" applyFont="1" applyFill="1" applyBorder="1" applyAlignment="1" applyProtection="1">
      <alignment horizontal="center" wrapText="1" readingOrder="2"/>
    </xf>
    <xf numFmtId="0" fontId="9" fillId="3" borderId="0" xfId="0" applyFont="1" applyFill="1" applyBorder="1" applyAlignment="1" applyProtection="1">
      <alignment horizontal="right" wrapText="1" readingOrder="2"/>
    </xf>
    <xf numFmtId="14" fontId="9" fillId="3" borderId="0" xfId="0" applyNumberFormat="1" applyFont="1" applyFill="1" applyBorder="1" applyAlignment="1" applyProtection="1">
      <alignment horizontal="center" wrapText="1" readingOrder="2"/>
    </xf>
    <xf numFmtId="0" fontId="10" fillId="3" borderId="5" xfId="0" applyFont="1" applyFill="1" applyBorder="1" applyAlignment="1" applyProtection="1">
      <alignment horizontal="center" wrapText="1" readingOrder="2"/>
    </xf>
    <xf numFmtId="0" fontId="7" fillId="0" borderId="5" xfId="0" applyFont="1" applyBorder="1" applyAlignment="1" applyProtection="1">
      <alignment horizontal="center"/>
    </xf>
    <xf numFmtId="0" fontId="7" fillId="0" borderId="0" xfId="0" applyFont="1" applyFill="1" applyBorder="1" applyAlignment="1" applyProtection="1">
      <alignment horizontal="center"/>
    </xf>
    <xf numFmtId="0" fontId="10" fillId="3" borderId="4" xfId="0" quotePrefix="1" applyFont="1" applyFill="1" applyBorder="1" applyAlignment="1" applyProtection="1">
      <alignment horizontal="right" readingOrder="2"/>
    </xf>
    <xf numFmtId="0" fontId="10" fillId="3" borderId="0" xfId="0" applyFont="1" applyFill="1" applyBorder="1" applyAlignment="1" applyProtection="1">
      <alignment horizontal="right"/>
    </xf>
    <xf numFmtId="0" fontId="7" fillId="3" borderId="0" xfId="0" applyFont="1" applyFill="1" applyBorder="1" applyProtection="1"/>
    <xf numFmtId="0" fontId="9" fillId="3" borderId="0" xfId="0" applyFont="1" applyFill="1" applyBorder="1" applyAlignment="1" applyProtection="1">
      <alignment horizontal="left"/>
    </xf>
    <xf numFmtId="0" fontId="10" fillId="3" borderId="4" xfId="0" applyFont="1" applyFill="1" applyBorder="1" applyAlignment="1" applyProtection="1">
      <alignment horizontal="right"/>
    </xf>
    <xf numFmtId="14" fontId="9" fillId="3" borderId="5" xfId="0" applyNumberFormat="1" applyFont="1" applyFill="1" applyBorder="1" applyAlignment="1" applyProtection="1">
      <alignment horizontal="center"/>
    </xf>
    <xf numFmtId="0" fontId="7" fillId="3" borderId="4" xfId="0" applyFont="1" applyFill="1" applyBorder="1" applyProtection="1"/>
    <xf numFmtId="0" fontId="8" fillId="0" borderId="0" xfId="0" applyFont="1" applyFill="1" applyBorder="1" applyAlignment="1" applyProtection="1">
      <alignment horizontal="center"/>
    </xf>
    <xf numFmtId="0" fontId="7" fillId="0" borderId="0" xfId="0" applyFont="1" applyAlignment="1" applyProtection="1"/>
    <xf numFmtId="0" fontId="6" fillId="0" borderId="0" xfId="0" applyFont="1" applyAlignment="1" applyProtection="1">
      <alignment vertical="center"/>
    </xf>
    <xf numFmtId="14" fontId="9" fillId="0" borderId="0" xfId="0" applyNumberFormat="1" applyFont="1" applyFill="1" applyBorder="1" applyAlignment="1" applyProtection="1">
      <alignment horizontal="center"/>
    </xf>
    <xf numFmtId="0" fontId="8" fillId="0" borderId="0" xfId="0" applyFont="1" applyAlignment="1" applyProtection="1">
      <alignment vertical="center"/>
    </xf>
    <xf numFmtId="9" fontId="11" fillId="0" borderId="0" xfId="0" applyNumberFormat="1" applyFont="1" applyFill="1" applyBorder="1" applyAlignment="1" applyProtection="1">
      <alignment horizontal="center" vertical="top" wrapText="1"/>
    </xf>
    <xf numFmtId="0" fontId="7" fillId="0" borderId="0" xfId="0" applyFont="1" applyFill="1" applyBorder="1" applyAlignment="1" applyProtection="1">
      <alignment horizontal="center" vertical="top" wrapText="1"/>
    </xf>
    <xf numFmtId="0" fontId="12" fillId="0" borderId="0" xfId="0" applyFont="1" applyFill="1" applyBorder="1" applyAlignment="1" applyProtection="1">
      <alignment horizontal="center" wrapText="1" readingOrder="2"/>
    </xf>
    <xf numFmtId="3" fontId="10" fillId="0" borderId="0" xfId="0" applyNumberFormat="1" applyFont="1" applyFill="1" applyBorder="1" applyAlignment="1" applyProtection="1">
      <alignment horizontal="center" vertical="center" wrapText="1" readingOrder="2"/>
    </xf>
    <xf numFmtId="0" fontId="7" fillId="0" borderId="0" xfId="0" applyFont="1" applyAlignment="1" applyProtection="1">
      <alignment vertical="center"/>
    </xf>
    <xf numFmtId="3" fontId="8" fillId="3" borderId="5" xfId="0" applyNumberFormat="1" applyFont="1" applyFill="1" applyBorder="1" applyAlignment="1" applyProtection="1">
      <alignment horizontal="right" vertical="center" wrapText="1" readingOrder="2"/>
    </xf>
    <xf numFmtId="0" fontId="8" fillId="3" borderId="6" xfId="0" quotePrefix="1" applyFont="1" applyFill="1" applyBorder="1" applyAlignment="1" applyProtection="1">
      <alignment vertical="top" wrapText="1" readingOrder="2"/>
    </xf>
    <xf numFmtId="0" fontId="8" fillId="3" borderId="7" xfId="0" quotePrefix="1" applyFont="1" applyFill="1" applyBorder="1" applyAlignment="1" applyProtection="1">
      <alignment vertical="top" wrapText="1" readingOrder="2"/>
    </xf>
    <xf numFmtId="0" fontId="10" fillId="0" borderId="0" xfId="0" applyFont="1" applyBorder="1" applyProtection="1"/>
    <xf numFmtId="0" fontId="10" fillId="0" borderId="0" xfId="0" applyFont="1" applyProtection="1"/>
    <xf numFmtId="0" fontId="7" fillId="0" borderId="0" xfId="0" applyFont="1" applyBorder="1" applyAlignment="1" applyProtection="1">
      <alignment horizontal="center"/>
    </xf>
    <xf numFmtId="0" fontId="7" fillId="3" borderId="8" xfId="0" applyFont="1" applyFill="1" applyBorder="1" applyAlignment="1" applyProtection="1"/>
    <xf numFmtId="0" fontId="7" fillId="0" borderId="10" xfId="0" applyFont="1" applyBorder="1" applyAlignment="1" applyProtection="1">
      <alignment horizontal="center"/>
    </xf>
    <xf numFmtId="0" fontId="7" fillId="0" borderId="2" xfId="0" applyFont="1" applyBorder="1" applyProtection="1"/>
    <xf numFmtId="0" fontId="7" fillId="2" borderId="0" xfId="0" applyFont="1" applyFill="1" applyAlignment="1" applyProtection="1">
      <alignment horizontal="center"/>
    </xf>
    <xf numFmtId="0" fontId="7" fillId="2" borderId="0" xfId="0" applyFont="1" applyFill="1" applyBorder="1" applyAlignment="1" applyProtection="1">
      <alignment horizontal="center"/>
    </xf>
    <xf numFmtId="165" fontId="7" fillId="0" borderId="0" xfId="0" applyNumberFormat="1" applyFont="1" applyProtection="1"/>
    <xf numFmtId="0" fontId="8" fillId="3" borderId="0" xfId="0" quotePrefix="1" applyFont="1" applyFill="1" applyBorder="1" applyAlignment="1" applyProtection="1">
      <alignment horizontal="center" wrapText="1"/>
    </xf>
    <xf numFmtId="0" fontId="8" fillId="3" borderId="1" xfId="0" applyFont="1" applyFill="1" applyBorder="1" applyAlignment="1" applyProtection="1">
      <alignment horizontal="center" wrapText="1"/>
    </xf>
    <xf numFmtId="49" fontId="13" fillId="0" borderId="2" xfId="0" applyNumberFormat="1" applyFont="1" applyBorder="1" applyAlignment="1" applyProtection="1">
      <alignment horizontal="center" vertical="center" wrapText="1"/>
      <protection locked="0"/>
    </xf>
    <xf numFmtId="0" fontId="8" fillId="3" borderId="13" xfId="0" applyFont="1" applyFill="1" applyBorder="1" applyAlignment="1" applyProtection="1">
      <alignment horizontal="center" wrapText="1"/>
    </xf>
    <xf numFmtId="164" fontId="13" fillId="0" borderId="2" xfId="0" applyNumberFormat="1" applyFont="1" applyBorder="1" applyAlignment="1" applyProtection="1">
      <alignment horizontal="center" vertical="center" wrapText="1"/>
      <protection locked="0"/>
    </xf>
    <xf numFmtId="164" fontId="13" fillId="0" borderId="14" xfId="0" applyNumberFormat="1" applyFont="1" applyBorder="1" applyAlignment="1" applyProtection="1">
      <alignment horizontal="center" vertical="center" wrapText="1"/>
      <protection locked="0"/>
    </xf>
    <xf numFmtId="3" fontId="7" fillId="3" borderId="15" xfId="0" applyNumberFormat="1" applyFont="1" applyFill="1" applyBorder="1" applyAlignment="1" applyProtection="1">
      <alignment horizontal="center" vertical="center" wrapText="1" readingOrder="2"/>
    </xf>
    <xf numFmtId="166" fontId="7" fillId="3" borderId="2" xfId="4" applyNumberFormat="1" applyFont="1" applyFill="1" applyBorder="1" applyAlignment="1" applyProtection="1">
      <alignment horizontal="center" vertical="center" wrapText="1" readingOrder="2"/>
    </xf>
    <xf numFmtId="0" fontId="8" fillId="5" borderId="2" xfId="0" applyFont="1" applyFill="1" applyBorder="1" applyAlignment="1" applyProtection="1">
      <alignment horizontal="right" vertical="center" wrapText="1" readingOrder="2"/>
    </xf>
    <xf numFmtId="0" fontId="15" fillId="3" borderId="9" xfId="0" applyFont="1" applyFill="1" applyBorder="1" applyAlignment="1" applyProtection="1">
      <alignment vertical="top" wrapText="1" readingOrder="2"/>
    </xf>
    <xf numFmtId="0" fontId="15" fillId="3" borderId="8" xfId="0" applyFont="1" applyFill="1" applyBorder="1" applyAlignment="1" applyProtection="1">
      <alignment vertical="top" wrapText="1" readingOrder="2"/>
    </xf>
    <xf numFmtId="0" fontId="15" fillId="3" borderId="8" xfId="0" applyFont="1" applyFill="1" applyBorder="1" applyAlignment="1" applyProtection="1">
      <alignment wrapText="1" readingOrder="2"/>
    </xf>
    <xf numFmtId="0" fontId="15" fillId="3" borderId="10" xfId="0" applyFont="1" applyFill="1" applyBorder="1" applyAlignment="1" applyProtection="1">
      <alignment vertical="top" wrapText="1" readingOrder="2"/>
    </xf>
    <xf numFmtId="0" fontId="8" fillId="4" borderId="11" xfId="0" applyFont="1" applyFill="1" applyBorder="1" applyAlignment="1" applyProtection="1">
      <alignment horizontal="center" wrapText="1" readingOrder="2"/>
    </xf>
    <xf numFmtId="166" fontId="7" fillId="4" borderId="17" xfId="4" applyNumberFormat="1" applyFont="1" applyFill="1" applyBorder="1" applyAlignment="1" applyProtection="1">
      <alignment horizontal="center" vertical="center" wrapText="1" readingOrder="2"/>
    </xf>
    <xf numFmtId="9" fontId="7" fillId="4" borderId="19" xfId="4" applyNumberFormat="1" applyFont="1" applyFill="1" applyBorder="1" applyAlignment="1" applyProtection="1">
      <alignment horizontal="center" vertical="center" wrapText="1" readingOrder="2"/>
    </xf>
    <xf numFmtId="0" fontId="7" fillId="0" borderId="5" xfId="0" applyFont="1" applyBorder="1" applyProtection="1"/>
    <xf numFmtId="0" fontId="8" fillId="3" borderId="20" xfId="0" applyFont="1" applyFill="1" applyBorder="1" applyAlignment="1" applyProtection="1">
      <alignment horizontal="right" vertical="top" wrapText="1" readingOrder="2"/>
    </xf>
    <xf numFmtId="0" fontId="7" fillId="6" borderId="0" xfId="0" applyFont="1" applyFill="1" applyProtection="1"/>
    <xf numFmtId="0" fontId="8" fillId="3" borderId="21" xfId="0" applyFont="1" applyFill="1" applyBorder="1" applyAlignment="1" applyProtection="1">
      <alignment horizontal="center" wrapText="1" readingOrder="2"/>
    </xf>
    <xf numFmtId="0" fontId="8" fillId="3" borderId="14" xfId="0" applyFont="1" applyFill="1" applyBorder="1" applyAlignment="1" applyProtection="1">
      <alignment horizontal="center" wrapText="1" readingOrder="2"/>
    </xf>
    <xf numFmtId="0" fontId="8" fillId="3" borderId="2" xfId="0" applyFont="1" applyFill="1" applyBorder="1" applyAlignment="1" applyProtection="1">
      <alignment horizontal="center" wrapText="1" readingOrder="2"/>
    </xf>
    <xf numFmtId="0" fontId="8" fillId="3" borderId="13" xfId="0" applyFont="1" applyFill="1" applyBorder="1" applyAlignment="1" applyProtection="1">
      <alignment horizontal="center" wrapText="1" readingOrder="2"/>
    </xf>
    <xf numFmtId="0" fontId="8" fillId="3" borderId="12" xfId="0" applyFont="1" applyFill="1" applyBorder="1" applyAlignment="1" applyProtection="1">
      <alignment horizontal="center" wrapText="1" readingOrder="2"/>
    </xf>
    <xf numFmtId="0" fontId="7" fillId="6" borderId="0" xfId="0" applyFont="1" applyFill="1" applyAlignment="1" applyProtection="1">
      <alignment horizontal="center"/>
    </xf>
    <xf numFmtId="0" fontId="7" fillId="3" borderId="22" xfId="0" applyFont="1" applyFill="1" applyBorder="1" applyAlignment="1" applyProtection="1">
      <alignment horizontal="center" vertical="center" wrapText="1" readingOrder="2"/>
    </xf>
    <xf numFmtId="0" fontId="7" fillId="0" borderId="2" xfId="0" applyFont="1" applyBorder="1" applyAlignment="1" applyProtection="1">
      <alignment horizontal="right" vertical="center" wrapText="1" readingOrder="2"/>
      <protection locked="0"/>
    </xf>
    <xf numFmtId="49" fontId="7" fillId="0" borderId="2" xfId="0" applyNumberFormat="1" applyFont="1" applyBorder="1" applyAlignment="1" applyProtection="1">
      <alignment horizontal="right" vertical="center" wrapText="1" readingOrder="2"/>
      <protection locked="0"/>
    </xf>
    <xf numFmtId="49" fontId="7" fillId="0" borderId="13" xfId="0" applyNumberFormat="1" applyFont="1" applyBorder="1" applyAlignment="1" applyProtection="1">
      <alignment horizontal="right" vertical="center" wrapText="1" readingOrder="2"/>
      <protection locked="0"/>
    </xf>
    <xf numFmtId="3" fontId="7" fillId="0" borderId="16" xfId="2" applyNumberFormat="1" applyFont="1" applyBorder="1" applyAlignment="1" applyProtection="1">
      <alignment horizontal="center" vertical="center"/>
      <protection locked="0"/>
    </xf>
    <xf numFmtId="0" fontId="8" fillId="3" borderId="24" xfId="0" applyFont="1" applyFill="1" applyBorder="1" applyAlignment="1" applyProtection="1">
      <alignment vertical="center" wrapText="1" readingOrder="2"/>
    </xf>
    <xf numFmtId="3" fontId="8" fillId="3" borderId="18" xfId="0" applyNumberFormat="1" applyFont="1" applyFill="1" applyBorder="1" applyAlignment="1" applyProtection="1">
      <alignment horizontal="center" vertical="center" wrapText="1" readingOrder="2"/>
    </xf>
    <xf numFmtId="3" fontId="8" fillId="3" borderId="25" xfId="0" applyNumberFormat="1" applyFont="1" applyFill="1" applyBorder="1" applyAlignment="1" applyProtection="1">
      <alignment horizontal="center" vertical="center" wrapText="1" readingOrder="2"/>
    </xf>
    <xf numFmtId="0" fontId="7" fillId="6" borderId="0" xfId="0" applyFont="1" applyFill="1" applyAlignment="1" applyProtection="1">
      <alignment vertical="center"/>
    </xf>
    <xf numFmtId="0" fontId="7" fillId="0" borderId="0" xfId="0" applyFont="1" applyAlignment="1" applyProtection="1">
      <alignment horizontal="right"/>
    </xf>
    <xf numFmtId="0" fontId="7" fillId="0" borderId="0" xfId="0" applyFont="1" applyBorder="1" applyProtection="1"/>
    <xf numFmtId="0" fontId="8" fillId="0" borderId="0" xfId="0" applyFont="1" applyFill="1" applyBorder="1" applyAlignment="1" applyProtection="1">
      <alignment horizontal="justify" vertical="top" wrapText="1" readingOrder="2"/>
    </xf>
    <xf numFmtId="0" fontId="7" fillId="0" borderId="0" xfId="0" applyFont="1" applyBorder="1" applyAlignment="1" applyProtection="1">
      <alignment horizontal="right"/>
    </xf>
    <xf numFmtId="0" fontId="7" fillId="0" borderId="0" xfId="0" applyFont="1" applyFill="1" applyBorder="1" applyAlignment="1" applyProtection="1">
      <alignment horizontal="right"/>
    </xf>
    <xf numFmtId="4" fontId="7" fillId="0" borderId="0" xfId="0" applyNumberFormat="1" applyFont="1" applyFill="1" applyBorder="1" applyProtection="1"/>
    <xf numFmtId="3" fontId="7" fillId="0" borderId="0" xfId="0" applyNumberFormat="1" applyFont="1" applyFill="1" applyProtection="1"/>
    <xf numFmtId="0" fontId="16" fillId="2" borderId="0" xfId="0" applyFont="1" applyFill="1" applyProtection="1"/>
    <xf numFmtId="3" fontId="7" fillId="5" borderId="2" xfId="0" applyNumberFormat="1" applyFont="1" applyFill="1" applyBorder="1" applyAlignment="1" applyProtection="1">
      <alignment horizontal="center"/>
    </xf>
    <xf numFmtId="3" fontId="8" fillId="4" borderId="2" xfId="0" applyNumberFormat="1" applyFont="1" applyFill="1" applyBorder="1" applyAlignment="1" applyProtection="1">
      <alignment horizontal="center" wrapText="1" readingOrder="2"/>
    </xf>
    <xf numFmtId="0" fontId="7" fillId="3" borderId="2" xfId="0" applyFont="1" applyFill="1" applyBorder="1" applyAlignment="1" applyProtection="1">
      <alignment horizontal="right" vertical="center" wrapText="1" readingOrder="2"/>
    </xf>
    <xf numFmtId="0" fontId="7" fillId="3" borderId="2" xfId="0" quotePrefix="1" applyFont="1" applyFill="1" applyBorder="1" applyAlignment="1" applyProtection="1">
      <alignment horizontal="right" vertical="center" wrapText="1" readingOrder="2"/>
    </xf>
    <xf numFmtId="3" fontId="8" fillId="5" borderId="2" xfId="0" applyNumberFormat="1" applyFont="1" applyFill="1" applyBorder="1" applyAlignment="1" applyProtection="1">
      <alignment horizontal="center" vertical="center" wrapText="1" readingOrder="2"/>
    </xf>
    <xf numFmtId="9" fontId="8" fillId="5" borderId="2" xfId="4" applyFont="1" applyFill="1" applyBorder="1" applyAlignment="1" applyProtection="1">
      <alignment horizontal="center" vertical="center" wrapText="1" readingOrder="2"/>
    </xf>
    <xf numFmtId="3" fontId="7" fillId="0" borderId="2" xfId="3" applyNumberFormat="1" applyFont="1" applyBorder="1" applyAlignment="1" applyProtection="1">
      <alignment horizontal="right" vertical="center"/>
      <protection locked="0"/>
    </xf>
    <xf numFmtId="3" fontId="7" fillId="0" borderId="2" xfId="3" quotePrefix="1" applyNumberFormat="1" applyFont="1" applyBorder="1" applyAlignment="1" applyProtection="1">
      <alignment horizontal="right" vertical="center"/>
      <protection locked="0"/>
    </xf>
    <xf numFmtId="4" fontId="7" fillId="3" borderId="14" xfId="0" applyNumberFormat="1" applyFont="1" applyFill="1" applyBorder="1" applyAlignment="1" applyProtection="1">
      <alignment horizontal="center" vertical="center" wrapText="1" readingOrder="2"/>
    </xf>
    <xf numFmtId="1" fontId="7" fillId="0" borderId="12" xfId="2" applyNumberFormat="1" applyFont="1" applyBorder="1" applyAlignment="1" applyProtection="1">
      <alignment horizontal="center" vertical="center"/>
      <protection locked="0"/>
    </xf>
    <xf numFmtId="3" fontId="8" fillId="3" borderId="28" xfId="0" applyNumberFormat="1" applyFont="1" applyFill="1" applyBorder="1" applyAlignment="1" applyProtection="1">
      <alignment horizontal="center" vertical="center" wrapText="1" readingOrder="2"/>
    </xf>
    <xf numFmtId="0" fontId="6" fillId="3" borderId="13" xfId="0" applyFont="1" applyFill="1" applyBorder="1" applyAlignment="1" applyProtection="1">
      <alignment horizontal="left" vertical="top" wrapText="1" readingOrder="2"/>
    </xf>
    <xf numFmtId="14" fontId="6" fillId="3" borderId="14" xfId="0" applyNumberFormat="1" applyFont="1" applyFill="1" applyBorder="1" applyAlignment="1" applyProtection="1">
      <alignment vertical="top" wrapText="1" readingOrder="2"/>
    </xf>
    <xf numFmtId="3" fontId="7" fillId="0" borderId="2" xfId="0" applyNumberFormat="1" applyFont="1" applyFill="1" applyBorder="1" applyAlignment="1" applyProtection="1">
      <alignment horizontal="center" vertical="center" wrapText="1" readingOrder="2"/>
      <protection locked="0"/>
    </xf>
    <xf numFmtId="1" fontId="8" fillId="3" borderId="2" xfId="0" applyNumberFormat="1" applyFont="1" applyFill="1" applyBorder="1" applyAlignment="1" applyProtection="1">
      <alignment horizontal="center" wrapText="1"/>
    </xf>
    <xf numFmtId="1" fontId="11" fillId="0" borderId="0" xfId="0" applyNumberFormat="1" applyFont="1" applyFill="1" applyBorder="1" applyAlignment="1" applyProtection="1">
      <alignment horizontal="center" wrapText="1"/>
    </xf>
    <xf numFmtId="0" fontId="6" fillId="0" borderId="0" xfId="0" applyFont="1" applyAlignment="1" applyProtection="1"/>
    <xf numFmtId="3" fontId="7" fillId="0" borderId="0" xfId="0" applyNumberFormat="1" applyFont="1" applyAlignment="1" applyProtection="1">
      <alignment vertical="center"/>
    </xf>
    <xf numFmtId="0" fontId="8" fillId="7" borderId="2" xfId="0" applyFont="1" applyFill="1" applyBorder="1" applyAlignment="1" applyProtection="1">
      <alignment horizontal="center" wrapText="1"/>
    </xf>
    <xf numFmtId="0" fontId="8" fillId="3" borderId="16" xfId="0" applyFont="1" applyFill="1" applyBorder="1" applyAlignment="1" applyProtection="1">
      <alignment horizontal="center" wrapText="1" readingOrder="2"/>
    </xf>
    <xf numFmtId="0" fontId="6" fillId="3" borderId="29" xfId="0" applyFont="1" applyFill="1" applyBorder="1" applyAlignment="1" applyProtection="1">
      <alignment vertical="center" wrapText="1"/>
    </xf>
    <xf numFmtId="0" fontId="16" fillId="0" borderId="0" xfId="0" applyFont="1" applyBorder="1" applyAlignment="1" applyProtection="1">
      <alignment vertical="center"/>
    </xf>
    <xf numFmtId="0" fontId="8" fillId="3" borderId="29" xfId="0" applyFont="1" applyFill="1" applyBorder="1" applyAlignment="1" applyProtection="1">
      <alignment horizontal="left" vertical="center" wrapText="1" readingOrder="2"/>
    </xf>
    <xf numFmtId="49" fontId="7" fillId="0" borderId="12" xfId="0" applyNumberFormat="1" applyFont="1" applyBorder="1" applyAlignment="1" applyProtection="1">
      <alignment horizontal="right" vertical="center" wrapText="1" readingOrder="2"/>
      <protection locked="0"/>
    </xf>
    <xf numFmtId="0" fontId="6" fillId="3" borderId="29" xfId="0" applyFont="1" applyFill="1" applyBorder="1" applyAlignment="1" applyProtection="1">
      <alignment horizontal="left" vertical="center" wrapText="1" readingOrder="2"/>
    </xf>
    <xf numFmtId="0" fontId="7" fillId="0" borderId="0" xfId="0" applyFont="1" applyAlignment="1" applyProtection="1">
      <alignment horizontal="center" wrapText="1"/>
    </xf>
    <xf numFmtId="3" fontId="7" fillId="3" borderId="31" xfId="0" applyNumberFormat="1" applyFont="1" applyFill="1" applyBorder="1" applyAlignment="1" applyProtection="1">
      <alignment horizontal="center" vertical="center" wrapText="1" readingOrder="2"/>
    </xf>
    <xf numFmtId="4" fontId="7" fillId="3" borderId="18" xfId="0" applyNumberFormat="1" applyFont="1" applyFill="1" applyBorder="1" applyAlignment="1" applyProtection="1">
      <alignment horizontal="center" vertical="center" wrapText="1" readingOrder="2"/>
    </xf>
    <xf numFmtId="4" fontId="7" fillId="3" borderId="26" xfId="0" applyNumberFormat="1" applyFont="1" applyFill="1" applyBorder="1" applyAlignment="1" applyProtection="1">
      <alignment horizontal="center" vertical="center" wrapText="1" readingOrder="2"/>
    </xf>
    <xf numFmtId="9" fontId="7" fillId="0" borderId="2" xfId="2" applyNumberFormat="1" applyFont="1" applyBorder="1" applyAlignment="1" applyProtection="1">
      <alignment horizontal="center" vertical="center"/>
      <protection locked="0"/>
    </xf>
    <xf numFmtId="3" fontId="7" fillId="0" borderId="2" xfId="0" applyNumberFormat="1" applyFont="1" applyFill="1" applyBorder="1" applyAlignment="1" applyProtection="1">
      <alignment horizontal="center" vertical="center" wrapText="1" readingOrder="1"/>
    </xf>
    <xf numFmtId="4" fontId="7" fillId="4" borderId="2" xfId="0" applyNumberFormat="1" applyFont="1" applyFill="1" applyBorder="1" applyAlignment="1" applyProtection="1">
      <alignment horizontal="center" vertical="center" wrapText="1" readingOrder="2"/>
    </xf>
    <xf numFmtId="0" fontId="6" fillId="3" borderId="33" xfId="0" applyFont="1" applyFill="1" applyBorder="1" applyAlignment="1" applyProtection="1">
      <alignment horizontal="left" vertical="top" wrapText="1" readingOrder="2"/>
    </xf>
    <xf numFmtId="17" fontId="7" fillId="0" borderId="0" xfId="0" applyNumberFormat="1" applyFont="1" applyProtection="1"/>
    <xf numFmtId="17" fontId="7" fillId="0" borderId="2" xfId="3" applyNumberFormat="1" applyFont="1" applyBorder="1" applyAlignment="1" applyProtection="1">
      <alignment horizontal="center" vertical="center" wrapText="1"/>
      <protection locked="0"/>
    </xf>
    <xf numFmtId="17" fontId="7" fillId="0" borderId="2" xfId="3" quotePrefix="1" applyNumberFormat="1" applyFont="1" applyBorder="1" applyAlignment="1" applyProtection="1">
      <alignment horizontal="center" vertical="center" wrapText="1"/>
      <protection locked="0"/>
    </xf>
    <xf numFmtId="3" fontId="7" fillId="10" borderId="2" xfId="0" applyNumberFormat="1" applyFont="1" applyFill="1" applyBorder="1" applyAlignment="1" applyProtection="1">
      <alignment horizontal="center" vertical="center" wrapText="1" readingOrder="2"/>
    </xf>
    <xf numFmtId="0" fontId="7" fillId="0" borderId="5" xfId="0" applyFont="1" applyFill="1" applyBorder="1" applyAlignment="1" applyProtection="1">
      <alignment horizontal="center" vertical="center"/>
    </xf>
    <xf numFmtId="0" fontId="7" fillId="0" borderId="0" xfId="0" applyFont="1" applyFill="1" applyBorder="1" applyAlignment="1" applyProtection="1">
      <alignment horizontal="center" vertical="center"/>
    </xf>
    <xf numFmtId="0" fontId="7" fillId="0" borderId="0" xfId="0" applyFont="1" applyAlignment="1" applyProtection="1">
      <alignment horizontal="center" vertical="center"/>
    </xf>
    <xf numFmtId="3" fontId="7" fillId="0" borderId="2" xfId="0" applyNumberFormat="1" applyFont="1" applyBorder="1" applyAlignment="1" applyProtection="1">
      <alignment horizontal="center" vertical="center" wrapText="1" readingOrder="2"/>
    </xf>
    <xf numFmtId="0" fontId="7" fillId="11" borderId="0" xfId="0" applyFont="1" applyFill="1" applyProtection="1"/>
    <xf numFmtId="0" fontId="7" fillId="11" borderId="0" xfId="0" applyFont="1" applyFill="1" applyAlignment="1" applyProtection="1">
      <alignment horizontal="center" vertical="center"/>
    </xf>
    <xf numFmtId="0" fontId="7" fillId="11" borderId="0" xfId="0" applyFont="1" applyFill="1" applyAlignment="1" applyProtection="1"/>
    <xf numFmtId="0" fontId="6" fillId="11" borderId="0" xfId="0" applyFont="1" applyFill="1" applyAlignment="1" applyProtection="1"/>
    <xf numFmtId="0" fontId="8" fillId="11" borderId="0" xfId="0" applyFont="1" applyFill="1" applyAlignment="1" applyProtection="1">
      <alignment vertical="center"/>
    </xf>
    <xf numFmtId="0" fontId="6" fillId="11" borderId="0" xfId="0" applyFont="1" applyFill="1" applyAlignment="1" applyProtection="1">
      <alignment vertical="center"/>
    </xf>
    <xf numFmtId="0" fontId="7" fillId="11" borderId="0" xfId="0" applyFont="1" applyFill="1" applyAlignment="1" applyProtection="1">
      <alignment vertical="center"/>
    </xf>
    <xf numFmtId="0" fontId="7" fillId="0" borderId="0" xfId="0" applyFont="1" applyProtection="1">
      <protection hidden="1"/>
    </xf>
    <xf numFmtId="0" fontId="7" fillId="11" borderId="0" xfId="0" applyFont="1" applyFill="1" applyProtection="1">
      <protection hidden="1"/>
    </xf>
    <xf numFmtId="0" fontId="7" fillId="0" borderId="0" xfId="0" applyFont="1" applyFill="1" applyProtection="1">
      <protection hidden="1"/>
    </xf>
    <xf numFmtId="0" fontId="20" fillId="11" borderId="0" xfId="0" applyFont="1" applyFill="1" applyProtection="1">
      <protection hidden="1"/>
    </xf>
    <xf numFmtId="0" fontId="21" fillId="0" borderId="0" xfId="0" applyFont="1" applyProtection="1">
      <protection hidden="1"/>
    </xf>
    <xf numFmtId="0" fontId="21"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21" fillId="0" borderId="0" xfId="0" applyFont="1" applyAlignment="1" applyProtection="1">
      <protection hidden="1"/>
    </xf>
    <xf numFmtId="0" fontId="7" fillId="0" borderId="0" xfId="0" applyFont="1" applyAlignment="1" applyProtection="1">
      <protection hidden="1"/>
    </xf>
    <xf numFmtId="0" fontId="22" fillId="0" borderId="0" xfId="0" applyFont="1" applyAlignment="1" applyProtection="1">
      <protection hidden="1"/>
    </xf>
    <xf numFmtId="0" fontId="6" fillId="0" borderId="0" xfId="0" applyFont="1" applyAlignment="1" applyProtection="1">
      <protection hidden="1"/>
    </xf>
    <xf numFmtId="0" fontId="23" fillId="0" borderId="0" xfId="0" applyFont="1" applyAlignment="1" applyProtection="1">
      <alignment vertical="center"/>
      <protection hidden="1"/>
    </xf>
    <xf numFmtId="0" fontId="8" fillId="0" borderId="0" xfId="0" applyFont="1" applyAlignment="1" applyProtection="1">
      <alignment vertical="center"/>
      <protection hidden="1"/>
    </xf>
    <xf numFmtId="0" fontId="21" fillId="11" borderId="0" xfId="0" applyFont="1" applyFill="1" applyProtection="1">
      <protection hidden="1"/>
    </xf>
    <xf numFmtId="0" fontId="22" fillId="0" borderId="0" xfId="0" applyFont="1" applyAlignment="1" applyProtection="1">
      <alignment vertical="center"/>
      <protection hidden="1"/>
    </xf>
    <xf numFmtId="0" fontId="6" fillId="0" borderId="0" xfId="0" applyFont="1" applyAlignment="1" applyProtection="1">
      <alignment vertical="center"/>
      <protection hidden="1"/>
    </xf>
    <xf numFmtId="0" fontId="21" fillId="0" borderId="0" xfId="0" applyFont="1" applyAlignment="1" applyProtection="1">
      <alignment vertical="center"/>
      <protection hidden="1"/>
    </xf>
    <xf numFmtId="0" fontId="7" fillId="0" borderId="0" xfId="0" applyFont="1" applyAlignment="1" applyProtection="1">
      <alignment vertical="center"/>
      <protection hidden="1"/>
    </xf>
    <xf numFmtId="0" fontId="10" fillId="0" borderId="0" xfId="0" applyFont="1" applyProtection="1">
      <protection hidden="1"/>
    </xf>
    <xf numFmtId="14" fontId="24" fillId="0" borderId="14" xfId="0" applyNumberFormat="1" applyFont="1" applyBorder="1" applyAlignment="1" applyProtection="1">
      <alignment horizontal="center" wrapText="1"/>
      <protection locked="0"/>
    </xf>
    <xf numFmtId="14" fontId="24" fillId="0" borderId="2" xfId="0" applyNumberFormat="1" applyFont="1" applyBorder="1" applyAlignment="1" applyProtection="1">
      <alignment horizontal="center" wrapText="1"/>
      <protection locked="0"/>
    </xf>
    <xf numFmtId="0" fontId="12" fillId="3" borderId="29" xfId="0" applyFont="1" applyFill="1" applyBorder="1" applyAlignment="1" applyProtection="1">
      <alignment horizontal="left" vertical="center" wrapText="1" readingOrder="2"/>
    </xf>
    <xf numFmtId="0" fontId="12" fillId="3" borderId="33" xfId="0" applyFont="1" applyFill="1" applyBorder="1" applyAlignment="1" applyProtection="1">
      <alignment horizontal="center" vertical="top" wrapText="1" readingOrder="2"/>
    </xf>
    <xf numFmtId="14" fontId="12" fillId="3" borderId="14" xfId="0" applyNumberFormat="1" applyFont="1" applyFill="1" applyBorder="1" applyAlignment="1" applyProtection="1">
      <alignment horizontal="center" vertical="top" wrapText="1" readingOrder="2"/>
    </xf>
    <xf numFmtId="3" fontId="7" fillId="3" borderId="2" xfId="0" applyNumberFormat="1" applyFont="1" applyFill="1" applyBorder="1" applyAlignment="1" applyProtection="1">
      <alignment horizontal="center" vertical="center" wrapText="1" readingOrder="1"/>
    </xf>
    <xf numFmtId="0" fontId="12" fillId="3" borderId="33" xfId="0" applyFont="1" applyFill="1" applyBorder="1" applyAlignment="1" applyProtection="1">
      <alignment horizontal="left" vertical="top" wrapText="1" readingOrder="2"/>
    </xf>
    <xf numFmtId="0" fontId="7" fillId="0" borderId="2" xfId="0" applyFont="1" applyBorder="1" applyAlignment="1" applyProtection="1">
      <alignment vertical="center" wrapText="1"/>
      <protection locked="0"/>
    </xf>
    <xf numFmtId="0" fontId="7" fillId="0" borderId="0" xfId="0" applyFont="1" applyAlignment="1" applyProtection="1">
      <alignment vertical="center" wrapText="1"/>
    </xf>
    <xf numFmtId="0" fontId="25" fillId="0" borderId="0" xfId="0" applyFont="1" applyAlignment="1" applyProtection="1">
      <alignment vertical="center" wrapText="1"/>
    </xf>
    <xf numFmtId="0" fontId="26" fillId="12" borderId="0" xfId="0" applyFont="1" applyFill="1" applyAlignment="1" applyProtection="1">
      <alignment vertical="center"/>
    </xf>
    <xf numFmtId="0" fontId="27" fillId="0" borderId="0" xfId="0" applyFont="1" applyAlignment="1" applyProtection="1">
      <alignment vertical="center"/>
    </xf>
    <xf numFmtId="0" fontId="7" fillId="2" borderId="0" xfId="0" applyFont="1" applyFill="1" applyAlignment="1" applyProtection="1">
      <alignment horizontal="center"/>
    </xf>
    <xf numFmtId="169" fontId="7" fillId="0" borderId="2" xfId="1" applyNumberFormat="1" applyFont="1" applyBorder="1" applyAlignment="1" applyProtection="1">
      <alignment horizontal="center" vertical="center" wrapText="1" readingOrder="2"/>
      <protection locked="0"/>
    </xf>
    <xf numFmtId="0" fontId="7" fillId="11" borderId="0" xfId="0" applyFont="1" applyFill="1" applyAlignment="1" applyProtection="1">
      <alignment horizontal="center"/>
    </xf>
    <xf numFmtId="0" fontId="1" fillId="3" borderId="2" xfId="0" applyFont="1" applyFill="1" applyBorder="1" applyAlignment="1" applyProtection="1">
      <alignment horizontal="right" vertical="center" wrapText="1" readingOrder="2"/>
    </xf>
    <xf numFmtId="0" fontId="7" fillId="2" borderId="0" xfId="0" applyFont="1" applyFill="1" applyAlignment="1" applyProtection="1">
      <alignment horizontal="center"/>
    </xf>
    <xf numFmtId="0" fontId="8" fillId="13" borderId="2" xfId="0" applyFont="1" applyFill="1" applyBorder="1" applyAlignment="1" applyProtection="1">
      <alignment horizontal="center" wrapText="1" readingOrder="2"/>
    </xf>
    <xf numFmtId="168" fontId="7" fillId="13" borderId="2" xfId="0" applyNumberFormat="1" applyFont="1" applyFill="1" applyBorder="1" applyAlignment="1" applyProtection="1">
      <alignment horizontal="center" vertical="center" wrapText="1"/>
    </xf>
    <xf numFmtId="3" fontId="7" fillId="13" borderId="2" xfId="0" applyNumberFormat="1" applyFont="1" applyFill="1" applyBorder="1" applyAlignment="1" applyProtection="1">
      <alignment horizontal="center" vertical="center" wrapText="1" readingOrder="2"/>
    </xf>
    <xf numFmtId="0" fontId="8" fillId="13" borderId="12" xfId="0" applyFont="1" applyFill="1" applyBorder="1" applyAlignment="1" applyProtection="1">
      <alignment horizontal="center" wrapText="1" readingOrder="2"/>
    </xf>
    <xf numFmtId="4" fontId="7" fillId="13" borderId="2" xfId="0" applyNumberFormat="1" applyFont="1" applyFill="1" applyBorder="1" applyAlignment="1" applyProtection="1">
      <alignment horizontal="center" vertical="center" wrapText="1" readingOrder="2"/>
    </xf>
    <xf numFmtId="3" fontId="8" fillId="13" borderId="2" xfId="0" applyNumberFormat="1" applyFont="1" applyFill="1" applyBorder="1" applyAlignment="1" applyProtection="1">
      <alignment horizontal="center" wrapText="1" readingOrder="2"/>
    </xf>
    <xf numFmtId="3" fontId="8" fillId="13" borderId="2" xfId="0" applyNumberFormat="1" applyFont="1" applyFill="1" applyBorder="1" applyAlignment="1" applyProtection="1">
      <alignment horizontal="right" vertical="center" readingOrder="2"/>
    </xf>
    <xf numFmtId="0" fontId="8" fillId="4" borderId="2" xfId="0" applyFont="1" applyFill="1" applyBorder="1" applyAlignment="1" applyProtection="1">
      <alignment horizontal="center" vertical="center" wrapText="1" readingOrder="2"/>
    </xf>
    <xf numFmtId="0" fontId="8" fillId="13" borderId="2" xfId="0" applyFont="1" applyFill="1" applyBorder="1" applyAlignment="1" applyProtection="1">
      <alignment horizontal="center" vertical="center" wrapText="1" readingOrder="2"/>
    </xf>
    <xf numFmtId="0" fontId="1" fillId="0" borderId="0" xfId="0" applyFont="1" applyFill="1" applyProtection="1">
      <protection hidden="1"/>
    </xf>
    <xf numFmtId="0" fontId="20" fillId="0" borderId="0" xfId="0" applyFont="1" applyFill="1" applyProtection="1">
      <protection hidden="1"/>
    </xf>
    <xf numFmtId="0" fontId="6" fillId="0" borderId="0" xfId="0" applyFont="1" applyFill="1" applyAlignment="1" applyProtection="1">
      <alignment vertical="center"/>
    </xf>
    <xf numFmtId="0" fontId="8" fillId="0" borderId="0" xfId="0" applyFont="1" applyFill="1" applyAlignment="1" applyProtection="1">
      <alignment vertical="center"/>
    </xf>
    <xf numFmtId="0" fontId="1" fillId="0" borderId="0" xfId="0" applyFont="1" applyFill="1" applyAlignment="1" applyProtection="1">
      <alignment vertical="center"/>
      <protection hidden="1"/>
    </xf>
    <xf numFmtId="0" fontId="8" fillId="0" borderId="0" xfId="0" applyFont="1" applyFill="1" applyAlignment="1" applyProtection="1">
      <alignment vertical="center"/>
      <protection hidden="1"/>
    </xf>
    <xf numFmtId="0" fontId="10" fillId="0" borderId="0" xfId="0" applyFont="1" applyFill="1" applyProtection="1">
      <protection hidden="1"/>
    </xf>
    <xf numFmtId="0" fontId="8" fillId="13" borderId="14" xfId="0" applyFont="1" applyFill="1" applyBorder="1" applyAlignment="1" applyProtection="1">
      <alignment horizontal="center" vertical="center" wrapText="1" readingOrder="2"/>
    </xf>
    <xf numFmtId="0" fontId="8" fillId="13" borderId="2" xfId="0" quotePrefix="1" applyFont="1" applyFill="1" applyBorder="1" applyAlignment="1" applyProtection="1">
      <alignment horizontal="center" wrapText="1" readingOrder="2"/>
    </xf>
    <xf numFmtId="9" fontId="7" fillId="0" borderId="2" xfId="4" applyFont="1" applyBorder="1" applyAlignment="1" applyProtection="1">
      <alignment horizontal="center" vertical="center" wrapText="1"/>
    </xf>
    <xf numFmtId="168" fontId="7" fillId="0" borderId="2" xfId="0" applyNumberFormat="1" applyFont="1" applyBorder="1" applyAlignment="1" applyProtection="1">
      <alignment horizontal="center" vertical="center" wrapText="1"/>
    </xf>
    <xf numFmtId="3" fontId="8" fillId="4" borderId="2" xfId="0" applyNumberFormat="1" applyFont="1" applyFill="1" applyBorder="1" applyAlignment="1" applyProtection="1">
      <alignment horizontal="center" vertical="center" wrapText="1" readingOrder="2"/>
    </xf>
    <xf numFmtId="167" fontId="8" fillId="4" borderId="2" xfId="0" applyNumberFormat="1" applyFont="1" applyFill="1" applyBorder="1" applyAlignment="1" applyProtection="1">
      <alignment horizontal="center" vertical="center" wrapText="1" readingOrder="2"/>
    </xf>
    <xf numFmtId="0" fontId="8" fillId="4" borderId="33" xfId="0" applyFont="1" applyFill="1" applyBorder="1" applyAlignment="1" applyProtection="1">
      <alignment horizontal="center" vertical="center" wrapText="1" readingOrder="2"/>
    </xf>
    <xf numFmtId="3" fontId="8" fillId="13" borderId="2" xfId="0" applyNumberFormat="1" applyFont="1" applyFill="1" applyBorder="1" applyAlignment="1" applyProtection="1">
      <alignment horizontal="center" vertical="center" wrapText="1" readingOrder="2"/>
    </xf>
    <xf numFmtId="167" fontId="8" fillId="13" borderId="2" xfId="0" applyNumberFormat="1" applyFont="1" applyFill="1" applyBorder="1" applyAlignment="1" applyProtection="1">
      <alignment horizontal="center" vertical="center" wrapText="1" readingOrder="2"/>
    </xf>
    <xf numFmtId="0" fontId="7" fillId="0" borderId="44" xfId="0" applyFont="1" applyBorder="1" applyAlignment="1" applyProtection="1">
      <alignment horizontal="center"/>
    </xf>
    <xf numFmtId="0" fontId="7" fillId="0" borderId="4" xfId="0" applyFont="1" applyFill="1" applyBorder="1" applyProtection="1"/>
    <xf numFmtId="0" fontId="7" fillId="0" borderId="4" xfId="0" applyFont="1" applyBorder="1" applyAlignment="1" applyProtection="1">
      <alignment horizontal="center"/>
    </xf>
    <xf numFmtId="0" fontId="7" fillId="0" borderId="4" xfId="0" applyFont="1" applyBorder="1" applyAlignment="1" applyProtection="1">
      <alignment horizontal="center" vertical="center"/>
    </xf>
    <xf numFmtId="0" fontId="7" fillId="0" borderId="4" xfId="0" applyFont="1" applyBorder="1" applyProtection="1"/>
    <xf numFmtId="0" fontId="7" fillId="0" borderId="9" xfId="0" applyFont="1" applyBorder="1" applyAlignment="1" applyProtection="1">
      <alignment horizontal="center"/>
    </xf>
    <xf numFmtId="0" fontId="1" fillId="12" borderId="13" xfId="0" applyFont="1" applyFill="1" applyBorder="1" applyAlignment="1" applyProtection="1">
      <alignment horizontal="center" wrapText="1"/>
    </xf>
    <xf numFmtId="0" fontId="1" fillId="13" borderId="14" xfId="0" applyFont="1" applyFill="1" applyBorder="1" applyAlignment="1" applyProtection="1">
      <alignment horizontal="center" wrapText="1"/>
      <protection hidden="1"/>
    </xf>
    <xf numFmtId="0" fontId="8" fillId="13" borderId="16" xfId="0" applyFont="1" applyFill="1" applyBorder="1" applyAlignment="1" applyProtection="1">
      <alignment horizontal="center" wrapText="1" readingOrder="2"/>
    </xf>
    <xf numFmtId="3" fontId="7" fillId="13" borderId="16" xfId="0" applyNumberFormat="1" applyFont="1" applyFill="1" applyBorder="1" applyAlignment="1" applyProtection="1">
      <alignment horizontal="center" vertical="center" wrapText="1" readingOrder="2"/>
    </xf>
    <xf numFmtId="166" fontId="7" fillId="13" borderId="12" xfId="4" applyNumberFormat="1" applyFont="1" applyFill="1" applyBorder="1" applyAlignment="1" applyProtection="1">
      <alignment horizontal="center" vertical="center" wrapText="1" readingOrder="2"/>
    </xf>
    <xf numFmtId="3" fontId="7" fillId="13" borderId="46" xfId="0" applyNumberFormat="1" applyFont="1" applyFill="1" applyBorder="1" applyAlignment="1" applyProtection="1">
      <alignment horizontal="center" vertical="center" wrapText="1" readingOrder="2"/>
    </xf>
    <xf numFmtId="166" fontId="7" fillId="13" borderId="39" xfId="4" applyNumberFormat="1" applyFont="1" applyFill="1" applyBorder="1" applyAlignment="1" applyProtection="1">
      <alignment horizontal="center" vertical="center" wrapText="1" readingOrder="2"/>
    </xf>
    <xf numFmtId="3" fontId="7" fillId="13" borderId="18" xfId="0" applyNumberFormat="1" applyFont="1" applyFill="1" applyBorder="1" applyAlignment="1" applyProtection="1">
      <alignment horizontal="center" vertical="center" wrapText="1" readingOrder="2"/>
    </xf>
    <xf numFmtId="166" fontId="7" fillId="13" borderId="28" xfId="4" applyNumberFormat="1" applyFont="1" applyFill="1" applyBorder="1" applyAlignment="1" applyProtection="1">
      <alignment horizontal="center" vertical="center" wrapText="1" readingOrder="2"/>
    </xf>
    <xf numFmtId="165" fontId="1" fillId="2" borderId="0" xfId="0" applyNumberFormat="1" applyFont="1" applyFill="1" applyProtection="1"/>
    <xf numFmtId="0" fontId="1" fillId="2" borderId="0" xfId="0" applyFont="1" applyFill="1" applyProtection="1"/>
    <xf numFmtId="0" fontId="1" fillId="2" borderId="0" xfId="0" applyFont="1" applyFill="1" applyAlignment="1" applyProtection="1">
      <alignment horizontal="center"/>
    </xf>
    <xf numFmtId="0" fontId="1" fillId="2" borderId="0" xfId="0" applyFont="1" applyFill="1" applyBorder="1" applyAlignment="1" applyProtection="1">
      <alignment horizontal="center"/>
    </xf>
    <xf numFmtId="0" fontId="1" fillId="11" borderId="0" xfId="0" applyFont="1" applyFill="1" applyProtection="1">
      <protection hidden="1"/>
    </xf>
    <xf numFmtId="165" fontId="1" fillId="0" borderId="0" xfId="0" applyNumberFormat="1" applyFont="1" applyProtection="1"/>
    <xf numFmtId="0" fontId="1" fillId="0" borderId="0" xfId="0" applyFont="1" applyProtection="1"/>
    <xf numFmtId="0" fontId="1" fillId="0" borderId="0" xfId="0" applyFont="1" applyAlignment="1" applyProtection="1">
      <alignment horizontal="center"/>
    </xf>
    <xf numFmtId="0" fontId="1" fillId="0" borderId="0" xfId="0" applyFont="1" applyBorder="1" applyAlignment="1" applyProtection="1">
      <alignment horizontal="center"/>
    </xf>
    <xf numFmtId="0" fontId="1" fillId="0" borderId="0" xfId="0" applyFont="1" applyProtection="1">
      <protection hidden="1"/>
    </xf>
    <xf numFmtId="0" fontId="1" fillId="0" borderId="2" xfId="0" applyFont="1" applyBorder="1" applyProtection="1"/>
    <xf numFmtId="0" fontId="6" fillId="3" borderId="29" xfId="0" applyFont="1" applyFill="1" applyBorder="1" applyAlignment="1" applyProtection="1">
      <alignment horizontal="center" vertical="center"/>
    </xf>
    <xf numFmtId="3" fontId="7" fillId="0" borderId="2" xfId="0" applyNumberFormat="1" applyFont="1" applyBorder="1" applyProtection="1"/>
    <xf numFmtId="0" fontId="8" fillId="3" borderId="12" xfId="0" applyFont="1" applyFill="1" applyBorder="1" applyAlignment="1" applyProtection="1">
      <alignment horizontal="center" vertical="top" wrapText="1"/>
    </xf>
    <xf numFmtId="1" fontId="13" fillId="11" borderId="12" xfId="0" applyNumberFormat="1" applyFont="1" applyFill="1" applyBorder="1" applyAlignment="1" applyProtection="1">
      <alignment vertical="center" wrapText="1"/>
      <protection locked="0"/>
    </xf>
    <xf numFmtId="0" fontId="8" fillId="3" borderId="2" xfId="0" applyFont="1" applyFill="1" applyBorder="1" applyAlignment="1" applyProtection="1">
      <alignment horizontal="center" wrapText="1"/>
    </xf>
    <xf numFmtId="0" fontId="8" fillId="7" borderId="2" xfId="0" applyFont="1" applyFill="1" applyBorder="1" applyAlignment="1" applyProtection="1">
      <alignment horizontal="center" vertical="top" wrapText="1"/>
    </xf>
    <xf numFmtId="0" fontId="29" fillId="0" borderId="0" xfId="0" applyFont="1" applyFill="1" applyProtection="1">
      <protection hidden="1"/>
    </xf>
    <xf numFmtId="0" fontId="1" fillId="0" borderId="2" xfId="0" applyFont="1" applyBorder="1" applyAlignment="1" applyProtection="1">
      <alignment vertical="center" wrapText="1"/>
      <protection locked="0"/>
    </xf>
    <xf numFmtId="49" fontId="1" fillId="0" borderId="2" xfId="0" applyNumberFormat="1" applyFont="1" applyBorder="1" applyAlignment="1" applyProtection="1">
      <alignment horizontal="right" vertical="center" wrapText="1" readingOrder="2"/>
      <protection locked="0"/>
    </xf>
    <xf numFmtId="49" fontId="1" fillId="0" borderId="13" xfId="0" applyNumberFormat="1" applyFont="1" applyBorder="1" applyAlignment="1" applyProtection="1">
      <alignment horizontal="right" vertical="center" wrapText="1" readingOrder="2"/>
      <protection locked="0"/>
    </xf>
    <xf numFmtId="1" fontId="13" fillId="11" borderId="2" xfId="0" applyNumberFormat="1" applyFont="1" applyFill="1" applyBorder="1" applyAlignment="1" applyProtection="1">
      <alignment horizontal="center" vertical="center" wrapText="1"/>
      <protection locked="0"/>
    </xf>
    <xf numFmtId="0" fontId="1" fillId="0" borderId="2" xfId="0" applyFont="1" applyBorder="1" applyAlignment="1" applyProtection="1">
      <alignment vertical="center" wrapText="1" readingOrder="2"/>
      <protection locked="0"/>
    </xf>
    <xf numFmtId="0" fontId="1" fillId="0" borderId="2" xfId="0" quotePrefix="1" applyFont="1" applyBorder="1" applyAlignment="1" applyProtection="1">
      <alignment vertical="center" wrapText="1" readingOrder="2"/>
      <protection locked="0"/>
    </xf>
    <xf numFmtId="3" fontId="1" fillId="0" borderId="2" xfId="3" applyNumberFormat="1" applyFont="1" applyBorder="1" applyAlignment="1" applyProtection="1">
      <alignment horizontal="center" vertical="center" wrapText="1"/>
      <protection locked="0"/>
    </xf>
    <xf numFmtId="169" fontId="1" fillId="0" borderId="2" xfId="1" applyNumberFormat="1" applyFont="1" applyBorder="1" applyAlignment="1" applyProtection="1">
      <alignment horizontal="center" vertical="center" wrapText="1" readingOrder="2"/>
      <protection locked="0"/>
    </xf>
    <xf numFmtId="0" fontId="1" fillId="0" borderId="2" xfId="0" applyFont="1" applyBorder="1" applyAlignment="1" applyProtection="1">
      <alignment horizontal="right" vertical="center" wrapText="1" readingOrder="2"/>
      <protection locked="0"/>
    </xf>
    <xf numFmtId="0" fontId="8" fillId="4" borderId="14" xfId="0" quotePrefix="1" applyFont="1" applyFill="1" applyBorder="1" applyAlignment="1" applyProtection="1">
      <alignment horizontal="center" wrapText="1" readingOrder="2"/>
    </xf>
    <xf numFmtId="9" fontId="7" fillId="0" borderId="14" xfId="4" applyFont="1" applyBorder="1" applyAlignment="1" applyProtection="1">
      <alignment horizontal="center" vertical="center" wrapText="1"/>
    </xf>
    <xf numFmtId="3" fontId="8" fillId="4" borderId="14" xfId="0" applyNumberFormat="1" applyFont="1" applyFill="1" applyBorder="1" applyAlignment="1" applyProtection="1">
      <alignment horizontal="center" vertical="center" wrapText="1" readingOrder="2"/>
    </xf>
    <xf numFmtId="14" fontId="12" fillId="3" borderId="19" xfId="0" applyNumberFormat="1" applyFont="1" applyFill="1" applyBorder="1" applyAlignment="1" applyProtection="1">
      <alignment horizontal="center" vertical="center" wrapText="1" readingOrder="2"/>
    </xf>
    <xf numFmtId="0" fontId="8" fillId="3" borderId="17" xfId="0" applyFont="1" applyFill="1" applyBorder="1" applyAlignment="1" applyProtection="1">
      <alignment horizontal="center" wrapText="1" readingOrder="2"/>
    </xf>
    <xf numFmtId="3" fontId="7" fillId="3" borderId="17" xfId="0" applyNumberFormat="1" applyFont="1" applyFill="1" applyBorder="1" applyAlignment="1" applyProtection="1">
      <alignment horizontal="center" vertical="center" wrapText="1" readingOrder="2"/>
    </xf>
    <xf numFmtId="4" fontId="7" fillId="3" borderId="19" xfId="0" applyNumberFormat="1" applyFont="1" applyFill="1" applyBorder="1" applyAlignment="1" applyProtection="1">
      <alignment horizontal="center" vertical="center" wrapText="1" readingOrder="2"/>
    </xf>
    <xf numFmtId="0" fontId="33" fillId="0" borderId="31" xfId="0" applyFont="1" applyBorder="1" applyAlignment="1" applyProtection="1">
      <alignment horizontal="right" vertical="center" wrapText="1" readingOrder="2"/>
    </xf>
    <xf numFmtId="0" fontId="32" fillId="0" borderId="2" xfId="0" applyFont="1" applyBorder="1" applyAlignment="1" applyProtection="1">
      <alignment horizontal="right" vertical="center" wrapText="1" readingOrder="2"/>
    </xf>
    <xf numFmtId="0" fontId="34" fillId="14" borderId="2" xfId="0" applyFont="1" applyFill="1" applyBorder="1" applyAlignment="1" applyProtection="1">
      <alignment horizontal="right" vertical="center" wrapText="1" readingOrder="2"/>
    </xf>
    <xf numFmtId="0" fontId="32" fillId="14" borderId="2" xfId="0" applyFont="1" applyFill="1" applyBorder="1" applyAlignment="1" applyProtection="1">
      <alignment horizontal="right" vertical="center" wrapText="1" readingOrder="2"/>
    </xf>
    <xf numFmtId="0" fontId="33" fillId="14" borderId="2" xfId="0" applyFont="1" applyFill="1" applyBorder="1" applyAlignment="1" applyProtection="1">
      <alignment horizontal="right" vertical="center" wrapText="1" readingOrder="2"/>
    </xf>
    <xf numFmtId="0" fontId="36" fillId="11" borderId="0" xfId="0" applyFont="1" applyFill="1" applyBorder="1" applyAlignment="1" applyProtection="1">
      <alignment horizontal="center" vertical="center" wrapText="1" readingOrder="2"/>
    </xf>
    <xf numFmtId="0" fontId="32" fillId="15" borderId="2" xfId="0" applyFont="1" applyFill="1" applyBorder="1" applyAlignment="1" applyProtection="1">
      <alignment horizontal="right" vertical="center" wrapText="1" readingOrder="2"/>
    </xf>
    <xf numFmtId="0" fontId="16" fillId="11" borderId="0" xfId="0" applyFont="1" applyFill="1" applyAlignment="1" applyProtection="1">
      <alignment horizontal="left" wrapText="1"/>
      <protection locked="0"/>
    </xf>
    <xf numFmtId="14" fontId="16" fillId="11" borderId="0" xfId="0" applyNumberFormat="1" applyFont="1" applyFill="1" applyAlignment="1" applyProtection="1">
      <alignment horizontal="center" wrapText="1"/>
      <protection locked="0"/>
    </xf>
    <xf numFmtId="0" fontId="16" fillId="2" borderId="0" xfId="0" applyFont="1" applyFill="1" applyAlignment="1" applyProtection="1">
      <alignment horizontal="left" wrapText="1"/>
      <protection locked="0"/>
    </xf>
    <xf numFmtId="0" fontId="37" fillId="11" borderId="0" xfId="0" applyFont="1" applyFill="1" applyAlignment="1" applyProtection="1">
      <alignment wrapText="1"/>
      <protection locked="0"/>
    </xf>
    <xf numFmtId="0" fontId="37" fillId="11" borderId="0" xfId="0" applyFont="1" applyFill="1" applyBorder="1" applyAlignment="1" applyProtection="1">
      <alignment wrapText="1"/>
      <protection locked="0"/>
    </xf>
    <xf numFmtId="0" fontId="7" fillId="2" borderId="0" xfId="0" applyFont="1" applyFill="1" applyAlignment="1" applyProtection="1">
      <alignment wrapText="1"/>
      <protection locked="0"/>
    </xf>
    <xf numFmtId="0" fontId="7" fillId="11" borderId="0" xfId="0" applyFont="1" applyFill="1" applyAlignment="1" applyProtection="1">
      <alignment wrapText="1"/>
      <protection locked="0"/>
    </xf>
    <xf numFmtId="0" fontId="0" fillId="11" borderId="0" xfId="0" applyFill="1" applyAlignment="1" applyProtection="1">
      <alignment wrapText="1"/>
      <protection locked="0"/>
    </xf>
    <xf numFmtId="0" fontId="40" fillId="11" borderId="0" xfId="0" applyFont="1" applyFill="1" applyAlignment="1" applyProtection="1">
      <alignment horizontal="right" vertical="center" wrapText="1" readingOrder="2"/>
      <protection locked="0"/>
    </xf>
    <xf numFmtId="0" fontId="0" fillId="11" borderId="0" xfId="0" applyFill="1" applyAlignment="1" applyProtection="1">
      <alignment wrapText="1"/>
    </xf>
    <xf numFmtId="0" fontId="38" fillId="11" borderId="0" xfId="0" applyFont="1" applyFill="1" applyAlignment="1" applyProtection="1">
      <alignment horizontal="right" vertical="center" wrapText="1" readingOrder="2"/>
      <protection locked="0"/>
    </xf>
    <xf numFmtId="0" fontId="35" fillId="11" borderId="0" xfId="0" applyFont="1" applyFill="1" applyAlignment="1" applyProtection="1">
      <alignment horizontal="right" vertical="center" wrapText="1" readingOrder="2"/>
      <protection locked="0"/>
    </xf>
    <xf numFmtId="0" fontId="30" fillId="11" borderId="0" xfId="0" applyFont="1" applyFill="1" applyAlignment="1" applyProtection="1">
      <alignment horizontal="right" vertical="center" wrapText="1" readingOrder="2"/>
    </xf>
    <xf numFmtId="0" fontId="30" fillId="11" borderId="0" xfId="0" applyFont="1" applyFill="1" applyAlignment="1" applyProtection="1">
      <alignment horizontal="right" vertical="center" wrapText="1" readingOrder="2"/>
      <protection locked="0"/>
    </xf>
    <xf numFmtId="0" fontId="7" fillId="2" borderId="0" xfId="0" applyFont="1" applyFill="1" applyAlignment="1" applyProtection="1">
      <alignment wrapText="1"/>
    </xf>
    <xf numFmtId="0" fontId="1" fillId="2" borderId="0" xfId="0" applyFont="1" applyFill="1" applyAlignment="1" applyProtection="1">
      <alignment wrapText="1"/>
    </xf>
    <xf numFmtId="14" fontId="41" fillId="0" borderId="10" xfId="0" applyNumberFormat="1" applyFont="1" applyFill="1" applyBorder="1" applyAlignment="1" applyProtection="1">
      <alignment horizontal="center"/>
      <protection locked="0"/>
    </xf>
    <xf numFmtId="0" fontId="44" fillId="0" borderId="31" xfId="0" applyFont="1" applyBorder="1" applyAlignment="1" applyProtection="1">
      <alignment horizontal="center" vertical="center" wrapText="1" readingOrder="2"/>
      <protection locked="0"/>
    </xf>
    <xf numFmtId="0" fontId="44" fillId="0" borderId="47" xfId="0" applyFont="1" applyBorder="1" applyAlignment="1" applyProtection="1">
      <alignment horizontal="center" vertical="center" wrapText="1" readingOrder="2"/>
      <protection locked="0"/>
    </xf>
    <xf numFmtId="0" fontId="45" fillId="0" borderId="2" xfId="0" applyFont="1" applyBorder="1" applyAlignment="1" applyProtection="1">
      <alignment horizontal="right" vertical="center" wrapText="1" readingOrder="2"/>
      <protection locked="0"/>
    </xf>
    <xf numFmtId="0" fontId="44" fillId="0" borderId="2" xfId="0" applyFont="1" applyBorder="1" applyAlignment="1" applyProtection="1">
      <alignment horizontal="right" vertical="center" wrapText="1" readingOrder="2"/>
      <protection locked="0"/>
    </xf>
    <xf numFmtId="0" fontId="44" fillId="11" borderId="2" xfId="0" applyFont="1" applyFill="1" applyBorder="1" applyAlignment="1" applyProtection="1">
      <alignment horizontal="right" vertical="center" wrapText="1" readingOrder="2"/>
      <protection locked="0"/>
    </xf>
    <xf numFmtId="0" fontId="8" fillId="15" borderId="13" xfId="0" applyFont="1" applyFill="1" applyBorder="1" applyAlignment="1" applyProtection="1">
      <alignment horizontal="center" vertical="center" wrapText="1" readingOrder="2"/>
    </xf>
    <xf numFmtId="0" fontId="8" fillId="15" borderId="2" xfId="0" applyFont="1" applyFill="1" applyBorder="1" applyAlignment="1" applyProtection="1">
      <alignment horizontal="center" wrapText="1" readingOrder="2"/>
    </xf>
    <xf numFmtId="0" fontId="8" fillId="3" borderId="22" xfId="0" quotePrefix="1" applyFont="1" applyFill="1" applyBorder="1" applyAlignment="1" applyProtection="1">
      <alignment vertical="top" wrapText="1" readingOrder="2"/>
    </xf>
    <xf numFmtId="0" fontId="8" fillId="3" borderId="33" xfId="0" applyFont="1" applyFill="1" applyBorder="1" applyAlignment="1" applyProtection="1">
      <alignment vertical="top" wrapText="1" readingOrder="2"/>
    </xf>
    <xf numFmtId="0" fontId="8" fillId="3" borderId="17" xfId="0" applyFont="1" applyFill="1" applyBorder="1" applyAlignment="1" applyProtection="1">
      <alignment vertical="top" wrapText="1" readingOrder="2"/>
    </xf>
    <xf numFmtId="3" fontId="7" fillId="4" borderId="14" xfId="0" applyNumberFormat="1" applyFont="1" applyFill="1" applyBorder="1" applyAlignment="1" applyProtection="1">
      <alignment horizontal="center" vertical="center" wrapText="1" readingOrder="2"/>
    </xf>
    <xf numFmtId="3" fontId="7" fillId="4" borderId="26" xfId="0" applyNumberFormat="1" applyFont="1" applyFill="1" applyBorder="1" applyAlignment="1" applyProtection="1">
      <alignment horizontal="center" vertical="center" wrapText="1" readingOrder="2"/>
    </xf>
    <xf numFmtId="9" fontId="7" fillId="0" borderId="0" xfId="0" applyNumberFormat="1" applyFont="1" applyProtection="1"/>
    <xf numFmtId="0" fontId="43" fillId="11" borderId="2" xfId="0" applyFont="1" applyFill="1" applyBorder="1" applyAlignment="1" applyProtection="1">
      <alignment horizontal="center" vertical="center"/>
      <protection locked="0"/>
    </xf>
    <xf numFmtId="0" fontId="7" fillId="0" borderId="49" xfId="0" applyFont="1" applyBorder="1" applyAlignment="1" applyProtection="1">
      <alignment horizontal="center"/>
    </xf>
    <xf numFmtId="0" fontId="7" fillId="0" borderId="0" xfId="0" applyFont="1" applyBorder="1" applyAlignment="1" applyProtection="1">
      <alignment horizontal="center" vertical="center"/>
    </xf>
    <xf numFmtId="0" fontId="8" fillId="4" borderId="42" xfId="0" applyFont="1" applyFill="1" applyBorder="1" applyAlignment="1" applyProtection="1">
      <alignment horizontal="center" wrapText="1" readingOrder="2"/>
    </xf>
    <xf numFmtId="0" fontId="7" fillId="0" borderId="49" xfId="0" applyFont="1" applyFill="1" applyBorder="1" applyProtection="1"/>
    <xf numFmtId="0" fontId="7" fillId="0" borderId="8" xfId="0" applyFont="1" applyBorder="1" applyAlignment="1" applyProtection="1">
      <alignment horizontal="center"/>
    </xf>
    <xf numFmtId="9" fontId="6" fillId="15" borderId="17" xfId="0" quotePrefix="1" applyNumberFormat="1" applyFont="1" applyFill="1" applyBorder="1" applyAlignment="1" applyProtection="1">
      <alignment vertical="top" wrapText="1" readingOrder="2"/>
      <protection locked="0"/>
    </xf>
    <xf numFmtId="0" fontId="8" fillId="15" borderId="16" xfId="0" applyFont="1" applyFill="1" applyBorder="1" applyAlignment="1" applyProtection="1">
      <alignment horizontal="center" wrapText="1" readingOrder="2"/>
    </xf>
    <xf numFmtId="0" fontId="8" fillId="15" borderId="12" xfId="0" applyFont="1" applyFill="1" applyBorder="1" applyAlignment="1" applyProtection="1">
      <alignment horizontal="center" wrapText="1" readingOrder="2"/>
    </xf>
    <xf numFmtId="0" fontId="8" fillId="5" borderId="16" xfId="0" applyFont="1" applyFill="1" applyBorder="1" applyAlignment="1" applyProtection="1">
      <alignment horizontal="center" vertical="center" wrapText="1" readingOrder="2"/>
    </xf>
    <xf numFmtId="0" fontId="43" fillId="11" borderId="12" xfId="0" applyFont="1" applyFill="1" applyBorder="1" applyAlignment="1" applyProtection="1">
      <alignment horizontal="center" vertical="center"/>
      <protection locked="0"/>
    </xf>
    <xf numFmtId="3" fontId="43" fillId="11" borderId="12" xfId="0" applyNumberFormat="1" applyFont="1" applyFill="1" applyBorder="1" applyAlignment="1" applyProtection="1">
      <alignment horizontal="center" vertical="center" wrapText="1" readingOrder="2"/>
      <protection locked="0"/>
    </xf>
    <xf numFmtId="0" fontId="8" fillId="5" borderId="16" xfId="0" applyFont="1" applyFill="1" applyBorder="1" applyAlignment="1" applyProtection="1">
      <alignment vertical="center" wrapText="1" readingOrder="2"/>
    </xf>
    <xf numFmtId="3" fontId="8" fillId="5" borderId="12" xfId="0" applyNumberFormat="1" applyFont="1" applyFill="1" applyBorder="1" applyAlignment="1" applyProtection="1">
      <alignment horizontal="center" vertical="center" wrapText="1" readingOrder="2"/>
    </xf>
    <xf numFmtId="0" fontId="3" fillId="0" borderId="13" xfId="3" applyBorder="1" applyAlignment="1" applyProtection="1">
      <alignment horizontal="center"/>
      <protection locked="0"/>
    </xf>
    <xf numFmtId="0" fontId="7" fillId="0" borderId="17" xfId="0" applyFont="1" applyBorder="1" applyAlignment="1" applyProtection="1">
      <alignment horizontal="center"/>
      <protection locked="0"/>
    </xf>
    <xf numFmtId="49" fontId="13" fillId="11" borderId="22" xfId="0" applyNumberFormat="1" applyFont="1" applyFill="1" applyBorder="1" applyAlignment="1" applyProtection="1">
      <alignment vertical="center" wrapText="1"/>
      <protection locked="0"/>
    </xf>
    <xf numFmtId="49" fontId="13" fillId="11" borderId="14" xfId="0" applyNumberFormat="1" applyFont="1" applyFill="1" applyBorder="1" applyAlignment="1" applyProtection="1">
      <alignment vertical="center" wrapText="1"/>
      <protection locked="0"/>
    </xf>
    <xf numFmtId="0" fontId="8" fillId="3" borderId="2" xfId="0" applyFont="1" applyFill="1" applyBorder="1" applyAlignment="1" applyProtection="1">
      <alignment horizontal="center" wrapText="1"/>
    </xf>
    <xf numFmtId="0" fontId="8" fillId="3" borderId="12" xfId="0" applyFont="1" applyFill="1" applyBorder="1" applyAlignment="1" applyProtection="1">
      <alignment horizontal="center" wrapText="1"/>
    </xf>
    <xf numFmtId="49" fontId="13" fillId="0" borderId="13" xfId="3" applyNumberFormat="1" applyFont="1" applyBorder="1" applyAlignment="1" applyProtection="1">
      <alignment horizontal="center" wrapText="1"/>
      <protection locked="0"/>
    </xf>
    <xf numFmtId="49" fontId="13" fillId="0" borderId="17" xfId="0" applyNumberFormat="1" applyFont="1" applyBorder="1" applyAlignment="1" applyProtection="1">
      <alignment horizontal="center" wrapText="1"/>
      <protection locked="0"/>
    </xf>
    <xf numFmtId="0" fontId="13" fillId="0" borderId="22" xfId="0" applyFont="1" applyBorder="1" applyAlignment="1" applyProtection="1">
      <alignment horizontal="center" vertical="center" wrapText="1"/>
      <protection locked="0"/>
    </xf>
    <xf numFmtId="0" fontId="13" fillId="0" borderId="14" xfId="0" applyFont="1" applyBorder="1" applyAlignment="1" applyProtection="1">
      <alignment horizontal="center" vertical="center" wrapText="1"/>
      <protection locked="0"/>
    </xf>
    <xf numFmtId="14" fontId="9" fillId="8" borderId="34" xfId="0" applyNumberFormat="1" applyFont="1" applyFill="1" applyBorder="1" applyAlignment="1" applyProtection="1">
      <alignment horizontal="center" wrapText="1" readingOrder="2"/>
    </xf>
    <xf numFmtId="14" fontId="9" fillId="8" borderId="35" xfId="0" applyNumberFormat="1" applyFont="1" applyFill="1" applyBorder="1" applyAlignment="1" applyProtection="1">
      <alignment horizontal="center" wrapText="1" readingOrder="2"/>
    </xf>
    <xf numFmtId="0" fontId="9" fillId="8" borderId="34" xfId="0" applyFont="1" applyFill="1" applyBorder="1" applyAlignment="1" applyProtection="1">
      <alignment horizontal="center" wrapText="1" readingOrder="2"/>
    </xf>
    <xf numFmtId="0" fontId="9" fillId="8" borderId="36" xfId="0" applyFont="1" applyFill="1" applyBorder="1" applyAlignment="1" applyProtection="1">
      <alignment horizontal="center" wrapText="1" readingOrder="2"/>
    </xf>
    <xf numFmtId="0" fontId="9" fillId="8" borderId="27" xfId="0" applyFont="1" applyFill="1" applyBorder="1" applyAlignment="1" applyProtection="1">
      <alignment horizontal="center" wrapText="1" readingOrder="2"/>
      <protection locked="0"/>
    </xf>
    <xf numFmtId="0" fontId="9" fillId="8" borderId="37" xfId="0" applyFont="1" applyFill="1" applyBorder="1" applyAlignment="1" applyProtection="1">
      <alignment horizontal="center" wrapText="1" readingOrder="2"/>
      <protection locked="0"/>
    </xf>
    <xf numFmtId="0" fontId="8" fillId="3" borderId="22" xfId="0" applyFont="1" applyFill="1" applyBorder="1" applyAlignment="1" applyProtection="1">
      <alignment horizontal="center" vertical="top" wrapText="1"/>
    </xf>
    <xf numFmtId="0" fontId="8" fillId="3" borderId="14" xfId="0" applyFont="1" applyFill="1" applyBorder="1" applyAlignment="1" applyProtection="1">
      <alignment horizontal="center" vertical="top" wrapText="1"/>
    </xf>
    <xf numFmtId="0" fontId="8" fillId="3" borderId="22" xfId="0" applyFont="1" applyFill="1" applyBorder="1" applyAlignment="1" applyProtection="1">
      <alignment horizontal="center" wrapText="1"/>
    </xf>
    <xf numFmtId="0" fontId="8" fillId="3" borderId="33" xfId="0" applyFont="1" applyFill="1" applyBorder="1" applyAlignment="1" applyProtection="1">
      <alignment horizontal="center" wrapText="1"/>
    </xf>
    <xf numFmtId="0" fontId="6" fillId="3" borderId="22" xfId="0" applyFont="1" applyFill="1" applyBorder="1" applyAlignment="1" applyProtection="1">
      <alignment horizontal="center" vertical="top" wrapText="1" readingOrder="2"/>
    </xf>
    <xf numFmtId="0" fontId="6" fillId="3" borderId="33" xfId="0" applyFont="1" applyFill="1" applyBorder="1" applyAlignment="1" applyProtection="1">
      <alignment horizontal="center" vertical="top" wrapText="1" readingOrder="2"/>
    </xf>
    <xf numFmtId="0" fontId="6" fillId="3" borderId="17" xfId="0" applyFont="1" applyFill="1" applyBorder="1" applyAlignment="1" applyProtection="1">
      <alignment horizontal="center" vertical="top" wrapText="1" readingOrder="2"/>
    </xf>
    <xf numFmtId="0" fontId="28" fillId="5" borderId="4" xfId="0" applyFont="1" applyFill="1" applyBorder="1" applyAlignment="1" applyProtection="1">
      <alignment horizontal="center" readingOrder="2"/>
      <protection locked="0"/>
    </xf>
    <xf numFmtId="0" fontId="28" fillId="5" borderId="0" xfId="0" applyFont="1" applyFill="1" applyBorder="1" applyAlignment="1" applyProtection="1">
      <alignment horizontal="center" readingOrder="2"/>
      <protection locked="0"/>
    </xf>
    <xf numFmtId="0" fontId="28" fillId="5" borderId="5" xfId="0" applyFont="1" applyFill="1" applyBorder="1" applyAlignment="1" applyProtection="1">
      <alignment horizontal="center" readingOrder="2"/>
      <protection locked="0"/>
    </xf>
    <xf numFmtId="0" fontId="3" fillId="10" borderId="16" xfId="3" applyFill="1" applyBorder="1" applyAlignment="1" applyProtection="1">
      <alignment horizontal="center"/>
    </xf>
    <xf numFmtId="0" fontId="3" fillId="10" borderId="2" xfId="3" applyFill="1" applyBorder="1" applyAlignment="1" applyProtection="1">
      <alignment horizontal="center"/>
    </xf>
    <xf numFmtId="0" fontId="3" fillId="10" borderId="12" xfId="3" applyFill="1" applyBorder="1" applyAlignment="1" applyProtection="1">
      <alignment horizontal="center"/>
    </xf>
    <xf numFmtId="0" fontId="7" fillId="0" borderId="16" xfId="0" applyFont="1" applyBorder="1" applyAlignment="1" applyProtection="1">
      <alignment horizontal="center" vertical="top" wrapText="1"/>
    </xf>
    <xf numFmtId="0" fontId="7" fillId="0" borderId="12" xfId="0" applyFont="1" applyBorder="1" applyAlignment="1" applyProtection="1">
      <alignment horizontal="center" vertical="top" wrapText="1"/>
    </xf>
    <xf numFmtId="0" fontId="15" fillId="3" borderId="38" xfId="0" applyFont="1" applyFill="1" applyBorder="1" applyAlignment="1" applyProtection="1">
      <alignment horizontal="center" vertical="center" wrapText="1" readingOrder="2"/>
    </xf>
    <xf numFmtId="0" fontId="14" fillId="0" borderId="2" xfId="0" applyFont="1" applyFill="1" applyBorder="1" applyAlignment="1" applyProtection="1">
      <alignment horizontal="center" wrapText="1" readingOrder="2"/>
      <protection locked="0"/>
    </xf>
    <xf numFmtId="0" fontId="14" fillId="0" borderId="12" xfId="0" applyFont="1" applyFill="1" applyBorder="1" applyAlignment="1" applyProtection="1">
      <alignment horizontal="center" wrapText="1" readingOrder="2"/>
      <protection locked="0"/>
    </xf>
    <xf numFmtId="0" fontId="15" fillId="3" borderId="15" xfId="0" applyFont="1" applyFill="1" applyBorder="1" applyAlignment="1" applyProtection="1">
      <alignment horizontal="center" vertical="center" wrapText="1" readingOrder="2"/>
    </xf>
    <xf numFmtId="0" fontId="15" fillId="3" borderId="23" xfId="0" applyFont="1" applyFill="1" applyBorder="1" applyAlignment="1" applyProtection="1">
      <alignment horizontal="center" vertical="center" wrapText="1" readingOrder="2"/>
    </xf>
    <xf numFmtId="0" fontId="14" fillId="0" borderId="22" xfId="0" applyFont="1" applyFill="1" applyBorder="1" applyAlignment="1" applyProtection="1">
      <alignment horizontal="center"/>
      <protection locked="0"/>
    </xf>
    <xf numFmtId="0" fontId="14" fillId="0" borderId="14" xfId="0" applyFont="1" applyFill="1" applyBorder="1" applyAlignment="1" applyProtection="1">
      <alignment horizontal="center"/>
      <protection locked="0"/>
    </xf>
    <xf numFmtId="0" fontId="14" fillId="0" borderId="13" xfId="0" applyFont="1" applyFill="1" applyBorder="1" applyAlignment="1" applyProtection="1">
      <alignment horizontal="center" wrapText="1" readingOrder="2"/>
      <protection locked="0"/>
    </xf>
    <xf numFmtId="0" fontId="14" fillId="0" borderId="14" xfId="0" applyFont="1" applyFill="1" applyBorder="1" applyAlignment="1" applyProtection="1">
      <alignment horizontal="center" wrapText="1" readingOrder="2"/>
      <protection locked="0"/>
    </xf>
    <xf numFmtId="0" fontId="6" fillId="15" borderId="16" xfId="0" quotePrefix="1" applyFont="1" applyFill="1" applyBorder="1" applyAlignment="1" applyProtection="1">
      <alignment horizontal="center" vertical="top" wrapText="1" readingOrder="2"/>
    </xf>
    <xf numFmtId="0" fontId="6" fillId="15" borderId="2" xfId="0" quotePrefix="1" applyFont="1" applyFill="1" applyBorder="1" applyAlignment="1" applyProtection="1">
      <alignment horizontal="center" vertical="top" wrapText="1" readingOrder="2"/>
    </xf>
    <xf numFmtId="0" fontId="8" fillId="7" borderId="2" xfId="0" applyFont="1" applyFill="1" applyBorder="1" applyAlignment="1" applyProtection="1">
      <alignment horizontal="center" vertical="top" wrapText="1"/>
    </xf>
    <xf numFmtId="1" fontId="13" fillId="11" borderId="2" xfId="0" applyNumberFormat="1" applyFont="1" applyFill="1" applyBorder="1" applyAlignment="1" applyProtection="1">
      <alignment vertical="center" wrapText="1"/>
      <protection locked="0"/>
    </xf>
    <xf numFmtId="0" fontId="8" fillId="11" borderId="0" xfId="0" applyFont="1" applyFill="1" applyAlignment="1" applyProtection="1">
      <alignment horizontal="right" vertical="center"/>
    </xf>
    <xf numFmtId="0" fontId="8" fillId="4" borderId="14" xfId="0" applyFont="1" applyFill="1" applyBorder="1" applyAlignment="1" applyProtection="1">
      <alignment horizontal="center"/>
    </xf>
    <xf numFmtId="0" fontId="8" fillId="4" borderId="12" xfId="0" applyFont="1" applyFill="1" applyBorder="1" applyAlignment="1" applyProtection="1">
      <alignment horizontal="center"/>
    </xf>
    <xf numFmtId="49" fontId="8" fillId="0" borderId="14" xfId="0" applyNumberFormat="1" applyFont="1" applyFill="1" applyBorder="1" applyAlignment="1" applyProtection="1">
      <alignment horizontal="center" vertical="top" wrapText="1"/>
    </xf>
    <xf numFmtId="49" fontId="8" fillId="0" borderId="12" xfId="0" applyNumberFormat="1" applyFont="1" applyFill="1" applyBorder="1" applyAlignment="1" applyProtection="1">
      <alignment horizontal="center" vertical="top" wrapText="1"/>
    </xf>
    <xf numFmtId="0" fontId="7" fillId="0" borderId="14" xfId="0" applyFont="1" applyBorder="1" applyAlignment="1" applyProtection="1">
      <alignment horizontal="center" vertical="top" wrapText="1"/>
    </xf>
    <xf numFmtId="49" fontId="8" fillId="2" borderId="14" xfId="0" applyNumberFormat="1" applyFont="1" applyFill="1" applyBorder="1" applyAlignment="1" applyProtection="1">
      <alignment horizontal="center" wrapText="1"/>
    </xf>
    <xf numFmtId="49" fontId="8" fillId="2" borderId="12" xfId="0" applyNumberFormat="1" applyFont="1" applyFill="1" applyBorder="1" applyAlignment="1" applyProtection="1">
      <alignment horizontal="center" wrapText="1"/>
    </xf>
    <xf numFmtId="14" fontId="8" fillId="0" borderId="14" xfId="0" applyNumberFormat="1" applyFont="1" applyFill="1" applyBorder="1" applyAlignment="1" applyProtection="1">
      <alignment horizontal="center"/>
    </xf>
    <xf numFmtId="14" fontId="8" fillId="0" borderId="12" xfId="0" applyNumberFormat="1" applyFont="1" applyFill="1" applyBorder="1" applyAlignment="1" applyProtection="1">
      <alignment horizontal="center"/>
    </xf>
    <xf numFmtId="0" fontId="8" fillId="13" borderId="16" xfId="0" applyFont="1" applyFill="1" applyBorder="1" applyAlignment="1" applyProtection="1">
      <alignment horizontal="center"/>
    </xf>
    <xf numFmtId="0" fontId="8" fillId="13" borderId="12" xfId="0" applyFont="1" applyFill="1" applyBorder="1" applyAlignment="1" applyProtection="1">
      <alignment horizontal="center"/>
    </xf>
    <xf numFmtId="49" fontId="8" fillId="2" borderId="16" xfId="0" applyNumberFormat="1" applyFont="1" applyFill="1" applyBorder="1" applyAlignment="1" applyProtection="1">
      <alignment horizontal="center" wrapText="1"/>
    </xf>
    <xf numFmtId="14" fontId="8" fillId="0" borderId="16" xfId="0" applyNumberFormat="1" applyFont="1" applyFill="1" applyBorder="1" applyAlignment="1" applyProtection="1">
      <alignment horizontal="center"/>
    </xf>
    <xf numFmtId="49" fontId="8" fillId="0" borderId="16" xfId="0" applyNumberFormat="1" applyFont="1" applyFill="1" applyBorder="1" applyAlignment="1" applyProtection="1">
      <alignment horizontal="center" vertical="top" wrapText="1"/>
    </xf>
    <xf numFmtId="0" fontId="8" fillId="3" borderId="14" xfId="0" applyFont="1" applyFill="1" applyBorder="1" applyAlignment="1" applyProtection="1">
      <alignment horizontal="center" wrapText="1"/>
    </xf>
    <xf numFmtId="49" fontId="24" fillId="0" borderId="22" xfId="0" applyNumberFormat="1" applyFont="1" applyBorder="1" applyAlignment="1" applyProtection="1">
      <alignment horizontal="center" vertical="center" wrapText="1"/>
      <protection locked="0"/>
    </xf>
    <xf numFmtId="49" fontId="24" fillId="0" borderId="14" xfId="0" applyNumberFormat="1" applyFont="1" applyBorder="1" applyAlignment="1" applyProtection="1">
      <alignment horizontal="center" vertical="center" wrapText="1"/>
      <protection locked="0"/>
    </xf>
    <xf numFmtId="0" fontId="8" fillId="3" borderId="46" xfId="0" applyFont="1" applyFill="1" applyBorder="1" applyAlignment="1" applyProtection="1">
      <alignment horizontal="center" vertical="center" wrapText="1" readingOrder="2"/>
    </xf>
    <xf numFmtId="0" fontId="8" fillId="3" borderId="45" xfId="0" applyFont="1" applyFill="1" applyBorder="1" applyAlignment="1" applyProtection="1">
      <alignment horizontal="center" vertical="center" wrapText="1" readingOrder="2"/>
    </xf>
    <xf numFmtId="0" fontId="6" fillId="13" borderId="2" xfId="0" applyFont="1" applyFill="1" applyBorder="1" applyAlignment="1" applyProtection="1">
      <alignment horizontal="center" vertical="center"/>
    </xf>
    <xf numFmtId="0" fontId="9" fillId="13" borderId="2" xfId="0" applyFont="1" applyFill="1" applyBorder="1" applyAlignment="1" applyProtection="1">
      <alignment horizontal="center" wrapText="1" readingOrder="2"/>
    </xf>
    <xf numFmtId="0" fontId="7" fillId="0" borderId="0" xfId="0" applyFont="1" applyFill="1" applyBorder="1" applyAlignment="1" applyProtection="1">
      <alignment horizontal="right"/>
    </xf>
    <xf numFmtId="0" fontId="8" fillId="3" borderId="26" xfId="0" applyFont="1" applyFill="1" applyBorder="1" applyAlignment="1" applyProtection="1">
      <alignment horizontal="left" vertical="center" wrapText="1" readingOrder="2"/>
    </xf>
    <xf numFmtId="0" fontId="8" fillId="3" borderId="25" xfId="0" applyFont="1" applyFill="1" applyBorder="1" applyAlignment="1" applyProtection="1">
      <alignment horizontal="left" vertical="center" wrapText="1" readingOrder="2"/>
    </xf>
    <xf numFmtId="0" fontId="8" fillId="3" borderId="32" xfId="0" applyFont="1" applyFill="1" applyBorder="1" applyAlignment="1" applyProtection="1">
      <alignment horizontal="left" vertical="center" wrapText="1" readingOrder="2"/>
    </xf>
    <xf numFmtId="0" fontId="9" fillId="4" borderId="14" xfId="0" applyFont="1" applyFill="1" applyBorder="1" applyAlignment="1" applyProtection="1">
      <alignment horizontal="center" wrapText="1" readingOrder="2"/>
    </xf>
    <xf numFmtId="0" fontId="9" fillId="4" borderId="2" xfId="0" applyFont="1" applyFill="1" applyBorder="1" applyAlignment="1" applyProtection="1">
      <alignment horizontal="center" wrapText="1" readingOrder="2"/>
    </xf>
    <xf numFmtId="0" fontId="6" fillId="4" borderId="14" xfId="0" applyFont="1" applyFill="1" applyBorder="1" applyAlignment="1" applyProtection="1">
      <alignment horizontal="center" vertical="center"/>
    </xf>
    <xf numFmtId="0" fontId="6" fillId="4" borderId="2" xfId="0" applyFont="1" applyFill="1" applyBorder="1" applyAlignment="1" applyProtection="1">
      <alignment horizontal="center" vertical="center"/>
    </xf>
    <xf numFmtId="0" fontId="9" fillId="3" borderId="40" xfId="0" applyFont="1" applyFill="1" applyBorder="1" applyAlignment="1" applyProtection="1">
      <alignment horizontal="center" wrapText="1" readingOrder="2"/>
    </xf>
    <xf numFmtId="0" fontId="9" fillId="3" borderId="41" xfId="0" applyFont="1" applyFill="1" applyBorder="1" applyAlignment="1" applyProtection="1">
      <alignment horizontal="center" wrapText="1" readingOrder="2"/>
    </xf>
    <xf numFmtId="0" fontId="9" fillId="3" borderId="30" xfId="0" applyFont="1" applyFill="1" applyBorder="1" applyAlignment="1" applyProtection="1">
      <alignment horizontal="center" wrapText="1" readingOrder="2"/>
    </xf>
    <xf numFmtId="0" fontId="9" fillId="3" borderId="42" xfId="0" applyFont="1" applyFill="1" applyBorder="1" applyAlignment="1" applyProtection="1">
      <alignment horizontal="center" wrapText="1" readingOrder="2"/>
    </xf>
    <xf numFmtId="0" fontId="9" fillId="3" borderId="7" xfId="0" applyFont="1" applyFill="1" applyBorder="1" applyAlignment="1" applyProtection="1">
      <alignment horizontal="center" wrapText="1" readingOrder="2"/>
    </xf>
    <xf numFmtId="0" fontId="9" fillId="3" borderId="11" xfId="0" applyFont="1" applyFill="1" applyBorder="1" applyAlignment="1" applyProtection="1">
      <alignment horizontal="center" wrapText="1" readingOrder="2"/>
    </xf>
    <xf numFmtId="0" fontId="6" fillId="3" borderId="43" xfId="0" applyFont="1" applyFill="1" applyBorder="1" applyAlignment="1" applyProtection="1">
      <alignment horizontal="center" vertical="center"/>
    </xf>
    <xf numFmtId="0" fontId="6" fillId="3" borderId="29" xfId="0" applyFont="1" applyFill="1" applyBorder="1" applyAlignment="1" applyProtection="1">
      <alignment horizontal="center" vertical="center"/>
    </xf>
    <xf numFmtId="0" fontId="9" fillId="3" borderId="27" xfId="0" applyFont="1" applyFill="1" applyBorder="1" applyAlignment="1" applyProtection="1">
      <alignment horizontal="center"/>
    </xf>
    <xf numFmtId="0" fontId="9" fillId="3" borderId="37" xfId="0" applyFont="1" applyFill="1" applyBorder="1" applyAlignment="1" applyProtection="1">
      <alignment horizontal="center"/>
    </xf>
    <xf numFmtId="0" fontId="9" fillId="3" borderId="35" xfId="0" applyFont="1" applyFill="1" applyBorder="1" applyAlignment="1" applyProtection="1">
      <alignment horizontal="center"/>
    </xf>
    <xf numFmtId="0" fontId="25" fillId="0" borderId="38" xfId="0" applyFont="1" applyBorder="1" applyAlignment="1" applyProtection="1">
      <alignment horizontal="center" vertical="center" wrapText="1"/>
    </xf>
    <xf numFmtId="0" fontId="25" fillId="0" borderId="0" xfId="0" applyFont="1" applyBorder="1" applyAlignment="1" applyProtection="1">
      <alignment horizontal="center" vertical="center" wrapText="1"/>
    </xf>
    <xf numFmtId="0" fontId="6" fillId="9" borderId="2" xfId="0" applyFont="1" applyFill="1" applyBorder="1" applyAlignment="1" applyProtection="1">
      <alignment horizontal="center" vertical="top" wrapText="1" readingOrder="2"/>
    </xf>
    <xf numFmtId="0" fontId="6" fillId="3" borderId="13" xfId="0" applyFont="1" applyFill="1" applyBorder="1" applyAlignment="1" applyProtection="1">
      <alignment horizontal="right" vertical="top" wrapText="1" readingOrder="2"/>
    </xf>
    <xf numFmtId="0" fontId="6" fillId="3" borderId="33" xfId="0" applyFont="1" applyFill="1" applyBorder="1" applyAlignment="1" applyProtection="1">
      <alignment horizontal="right" vertical="top" wrapText="1" readingOrder="2"/>
    </xf>
    <xf numFmtId="0" fontId="6" fillId="13" borderId="2" xfId="0" applyFont="1" applyFill="1" applyBorder="1" applyAlignment="1" applyProtection="1">
      <alignment horizontal="center" vertical="top" wrapText="1" readingOrder="2"/>
    </xf>
    <xf numFmtId="0" fontId="6" fillId="9" borderId="14" xfId="0" applyFont="1" applyFill="1" applyBorder="1" applyAlignment="1" applyProtection="1">
      <alignment horizontal="center" vertical="top" wrapText="1" readingOrder="2"/>
    </xf>
    <xf numFmtId="0" fontId="6" fillId="3" borderId="13" xfId="0" applyFont="1" applyFill="1" applyBorder="1" applyAlignment="1" applyProtection="1">
      <alignment horizontal="center" vertical="top" wrapText="1" readingOrder="2"/>
    </xf>
    <xf numFmtId="0" fontId="6" fillId="13" borderId="14" xfId="0" applyFont="1" applyFill="1" applyBorder="1" applyAlignment="1" applyProtection="1">
      <alignment horizontal="center" vertical="top" wrapText="1" readingOrder="2"/>
    </xf>
    <xf numFmtId="0" fontId="7" fillId="2" borderId="0" xfId="0" applyFont="1" applyFill="1" applyAlignment="1" applyProtection="1">
      <alignment horizontal="center"/>
    </xf>
    <xf numFmtId="0" fontId="6" fillId="3" borderId="13" xfId="0" quotePrefix="1" applyFont="1" applyFill="1" applyBorder="1" applyAlignment="1" applyProtection="1">
      <alignment horizontal="center" vertical="top" wrapText="1" readingOrder="2"/>
    </xf>
    <xf numFmtId="0" fontId="6" fillId="3" borderId="33" xfId="0" quotePrefix="1" applyFont="1" applyFill="1" applyBorder="1" applyAlignment="1" applyProtection="1">
      <alignment horizontal="center" vertical="top" wrapText="1" readingOrder="2"/>
    </xf>
    <xf numFmtId="0" fontId="33" fillId="11" borderId="7" xfId="0" applyFont="1" applyFill="1" applyBorder="1" applyAlignment="1" applyProtection="1">
      <alignment horizontal="right" vertical="center" wrapText="1" readingOrder="2"/>
      <protection locked="0"/>
    </xf>
    <xf numFmtId="0" fontId="33" fillId="11" borderId="0" xfId="0" applyFont="1" applyFill="1" applyAlignment="1" applyProtection="1">
      <alignment horizontal="right" vertical="center" wrapText="1" readingOrder="2"/>
    </xf>
    <xf numFmtId="0" fontId="32" fillId="14" borderId="2" xfId="0" applyFont="1" applyFill="1" applyBorder="1" applyAlignment="1" applyProtection="1">
      <alignment horizontal="center" vertical="center" wrapText="1" readingOrder="2"/>
    </xf>
    <xf numFmtId="0" fontId="44" fillId="11" borderId="2" xfId="0" applyFont="1" applyFill="1" applyBorder="1" applyAlignment="1" applyProtection="1">
      <alignment horizontal="right" vertical="center" wrapText="1" readingOrder="2"/>
      <protection locked="0"/>
    </xf>
    <xf numFmtId="0" fontId="32" fillId="14" borderId="13" xfId="0" applyFont="1" applyFill="1" applyBorder="1" applyAlignment="1" applyProtection="1">
      <alignment horizontal="center" vertical="center" wrapText="1" readingOrder="2"/>
    </xf>
    <xf numFmtId="0" fontId="32" fillId="14" borderId="14" xfId="0" applyFont="1" applyFill="1" applyBorder="1" applyAlignment="1" applyProtection="1">
      <alignment horizontal="center" vertical="center" wrapText="1" readingOrder="2"/>
    </xf>
    <xf numFmtId="0" fontId="44" fillId="0" borderId="13" xfId="0" applyFont="1" applyBorder="1" applyAlignment="1" applyProtection="1">
      <alignment horizontal="center" vertical="center" wrapText="1" readingOrder="2"/>
      <protection locked="0"/>
    </xf>
    <xf numFmtId="0" fontId="44" fillId="0" borderId="14" xfId="0" applyFont="1" applyBorder="1" applyAlignment="1" applyProtection="1">
      <alignment horizontal="center" vertical="center" wrapText="1" readingOrder="2"/>
      <protection locked="0"/>
    </xf>
    <xf numFmtId="0" fontId="44" fillId="0" borderId="2" xfId="0" applyFont="1" applyBorder="1" applyAlignment="1" applyProtection="1">
      <alignment horizontal="center" vertical="center" wrapText="1" readingOrder="2"/>
      <protection locked="0"/>
    </xf>
    <xf numFmtId="0" fontId="46" fillId="11" borderId="2" xfId="0" applyFont="1" applyFill="1" applyBorder="1" applyAlignment="1" applyProtection="1">
      <alignment horizontal="center" vertical="center" wrapText="1" readingOrder="2"/>
      <protection locked="0"/>
    </xf>
    <xf numFmtId="0" fontId="44" fillId="0" borderId="2" xfId="0" applyFont="1" applyBorder="1" applyAlignment="1" applyProtection="1">
      <alignment horizontal="right" vertical="center" wrapText="1"/>
      <protection locked="0"/>
    </xf>
    <xf numFmtId="0" fontId="44" fillId="0" borderId="47" xfId="0" applyFont="1" applyBorder="1" applyAlignment="1" applyProtection="1">
      <alignment horizontal="right" vertical="center" wrapText="1"/>
      <protection locked="0"/>
    </xf>
    <xf numFmtId="0" fontId="44" fillId="0" borderId="38" xfId="0" applyFont="1" applyBorder="1" applyAlignment="1" applyProtection="1">
      <alignment horizontal="right" vertical="center" wrapText="1"/>
      <protection locked="0"/>
    </xf>
    <xf numFmtId="0" fontId="44" fillId="0" borderId="48" xfId="0" applyFont="1" applyBorder="1" applyAlignment="1" applyProtection="1">
      <alignment horizontal="right" vertical="center" wrapText="1"/>
      <protection locked="0"/>
    </xf>
    <xf numFmtId="0" fontId="32" fillId="15" borderId="2" xfId="0" applyFont="1" applyFill="1" applyBorder="1" applyAlignment="1" applyProtection="1">
      <alignment horizontal="center" vertical="center" wrapText="1" readingOrder="2"/>
    </xf>
    <xf numFmtId="0" fontId="10" fillId="11" borderId="0" xfId="0" applyFont="1" applyFill="1" applyAlignment="1" applyProtection="1">
      <alignment horizontal="right" wrapText="1"/>
      <protection locked="0"/>
    </xf>
    <xf numFmtId="0" fontId="43" fillId="11" borderId="7" xfId="0" applyFont="1" applyFill="1" applyBorder="1" applyAlignment="1" applyProtection="1">
      <alignment horizontal="center" wrapText="1"/>
      <protection locked="0"/>
    </xf>
    <xf numFmtId="49" fontId="42" fillId="11" borderId="7" xfId="0" applyNumberFormat="1" applyFont="1" applyFill="1" applyBorder="1" applyAlignment="1" applyProtection="1">
      <alignment horizontal="center" wrapText="1"/>
      <protection locked="0"/>
    </xf>
    <xf numFmtId="0" fontId="37" fillId="11" borderId="0" xfId="0" applyFont="1" applyFill="1" applyAlignment="1" applyProtection="1">
      <alignment horizontal="center" wrapText="1"/>
      <protection locked="0"/>
    </xf>
  </cellXfs>
  <cellStyles count="5">
    <cellStyle name="Comma" xfId="1" builtinId="3"/>
    <cellStyle name="Normal" xfId="0" builtinId="0"/>
    <cellStyle name="Percent" xfId="4" builtinId="5"/>
    <cellStyle name="היפר-קישור" xfId="3" builtinId="8"/>
    <cellStyle name="פסיק [0]" xfId="2" builtinId="6"/>
  </cellStyles>
  <dxfs count="40">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bgColor rgb="FFFFFF66"/>
        </patternFill>
      </fill>
    </dxf>
    <dxf>
      <fill>
        <patternFill patternType="solid">
          <fgColor indexed="64"/>
          <bgColor rgb="FFFFFF66"/>
        </patternFill>
      </fill>
    </dxf>
    <dxf>
      <fill>
        <patternFill>
          <bgColor rgb="FFFFFF66"/>
        </patternFill>
      </fill>
    </dxf>
    <dxf>
      <fill>
        <patternFill>
          <bgColor rgb="FFFFFF66"/>
        </patternFill>
      </fill>
    </dxf>
    <dxf>
      <fill>
        <patternFill patternType="solid">
          <fgColor indexed="64"/>
          <bgColor rgb="FFFFFF66"/>
        </patternFill>
      </fill>
    </dxf>
    <dxf>
      <fill>
        <patternFill>
          <bgColor rgb="FFFFFF66"/>
        </patternFill>
      </fill>
    </dxf>
    <dxf>
      <fill>
        <patternFill patternType="solid">
          <fgColor indexed="64"/>
          <bgColor rgb="FFFFFF66"/>
        </patternFill>
      </fill>
    </dxf>
    <dxf>
      <fill>
        <patternFill>
          <bgColor rgb="FFFFFF66"/>
        </patternFill>
      </fill>
    </dxf>
    <dxf>
      <fill>
        <patternFill>
          <bgColor rgb="FFFFFF66"/>
        </patternFill>
      </fill>
    </dxf>
    <dxf>
      <fill>
        <patternFill patternType="solid">
          <fgColor indexed="64"/>
          <bgColor rgb="FFFFFF66"/>
        </patternFill>
      </fill>
    </dxf>
    <dxf>
      <fill>
        <patternFill>
          <bgColor rgb="FFFFFF66"/>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border>
        <left style="thin">
          <color indexed="64"/>
        </left>
        <right style="thin">
          <color indexed="64"/>
        </right>
        <top style="thin">
          <color indexed="64"/>
        </top>
        <bottom style="thin">
          <color indexed="64"/>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C0C0C0"/>
      <rgbColor rgb="00003366"/>
      <rgbColor rgb="00339966"/>
      <rgbColor rgb="00003300"/>
      <rgbColor rgb="00333300"/>
      <rgbColor rgb="00993300"/>
      <rgbColor rgb="00993366"/>
      <rgbColor rgb="00333399"/>
      <rgbColor rgb="00333333"/>
    </indexed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moital.gov.il/CmsTamat/Rsrc/maarach/maarach.html" TargetMode="External"/><Relationship Id="rId7" Type="http://schemas.openxmlformats.org/officeDocument/2006/relationships/vmlDrawing" Target="../drawings/vmlDrawing1.vml"/><Relationship Id="rId2" Type="http://schemas.openxmlformats.org/officeDocument/2006/relationships/hyperlink" Target="http://www.moital.gov.il/NR/exeres/270E524E-FDC2-4E8B-8244-48ABAD6FC620.htm" TargetMode="External"/><Relationship Id="rId1" Type="http://schemas.openxmlformats.org/officeDocument/2006/relationships/printerSettings" Target="../printerSettings/printerSettings1.bin"/><Relationship Id="rId6" Type="http://schemas.openxmlformats.org/officeDocument/2006/relationships/printerSettings" Target="../printerSettings/printerSettings2.bin"/><Relationship Id="rId5" Type="http://schemas.openxmlformats.org/officeDocument/2006/relationships/hyperlink" Target="http://www.economy.gov.il/about/units/pages/foreigntrade.aspx" TargetMode="External"/><Relationship Id="rId4" Type="http://schemas.openxmlformats.org/officeDocument/2006/relationships/hyperlink" Target="http://www.economy.gov.il/ipf"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enableFormatConditionsCalculation="0">
    <tabColor indexed="42"/>
    <pageSetUpPr fitToPage="1"/>
  </sheetPr>
  <dimension ref="A1:BS374"/>
  <sheetViews>
    <sheetView showGridLines="0" rightToLeft="1" zoomScaleNormal="100" workbookViewId="0">
      <pane xSplit="6" ySplit="4" topLeftCell="G5" activePane="bottomRight" state="frozen"/>
      <selection activeCell="N10" sqref="M10:N10"/>
      <selection pane="topRight" activeCell="N10" sqref="M10:N10"/>
      <selection pane="bottomLeft" activeCell="N10" sqref="M10:N10"/>
      <selection pane="bottomRight" activeCell="E1" sqref="E1:F1"/>
    </sheetView>
  </sheetViews>
  <sheetFormatPr defaultRowHeight="12.75" outlineLevelCol="1" x14ac:dyDescent="0.2"/>
  <cols>
    <col min="1" max="1" width="11.85546875" style="20" customWidth="1"/>
    <col min="2" max="2" width="17.85546875" style="20" bestFit="1" customWidth="1"/>
    <col min="3" max="3" width="19.140625" style="20" customWidth="1"/>
    <col min="4" max="4" width="17" style="20" customWidth="1"/>
    <col min="5" max="5" width="16.42578125" style="20" customWidth="1"/>
    <col min="6" max="6" width="17.140625" style="20" customWidth="1"/>
    <col min="7" max="8" width="17" style="19" hidden="1" customWidth="1" outlineLevel="1"/>
    <col min="9" max="9" width="6.140625" style="196" customWidth="1" collapsed="1"/>
    <col min="10" max="11" width="17" style="19" hidden="1" customWidth="1" outlineLevel="1"/>
    <col min="12" max="12" width="5.85546875" style="196" customWidth="1" collapsed="1"/>
    <col min="13" max="13" width="3.7109375" style="54" customWidth="1"/>
    <col min="14" max="14" width="3.7109375" style="20" customWidth="1"/>
    <col min="15" max="71" width="3.7109375" style="151" customWidth="1"/>
    <col min="72" max="88" width="3.7109375" style="20" customWidth="1"/>
    <col min="89" max="94" width="3.140625" style="20" customWidth="1"/>
    <col min="95" max="100" width="2.5703125" style="20" customWidth="1"/>
    <col min="101" max="16384" width="9.140625" style="20"/>
  </cols>
  <sheetData>
    <row r="1" spans="1:71" ht="33" customHeight="1" x14ac:dyDescent="0.25">
      <c r="A1" s="326" t="s">
        <v>179</v>
      </c>
      <c r="B1" s="327"/>
      <c r="C1" s="324" t="s">
        <v>140</v>
      </c>
      <c r="D1" s="325"/>
      <c r="E1" s="322" t="s">
        <v>142</v>
      </c>
      <c r="F1" s="323"/>
      <c r="G1" s="299"/>
      <c r="H1" s="18"/>
      <c r="I1" s="218" t="s">
        <v>93</v>
      </c>
      <c r="J1" s="212"/>
      <c r="K1" s="18"/>
      <c r="L1" s="219" t="s">
        <v>96</v>
      </c>
      <c r="M1" s="184"/>
    </row>
    <row r="2" spans="1:71" s="23" customFormat="1" ht="17.100000000000001" customHeight="1" x14ac:dyDescent="0.2">
      <c r="A2" s="338" t="s">
        <v>87</v>
      </c>
      <c r="B2" s="339"/>
      <c r="C2" s="339"/>
      <c r="D2" s="339" t="s">
        <v>86</v>
      </c>
      <c r="E2" s="339"/>
      <c r="F2" s="340"/>
      <c r="G2" s="22"/>
      <c r="H2" s="21"/>
      <c r="I2" s="196"/>
      <c r="J2" s="213"/>
      <c r="K2" s="21"/>
      <c r="L2" s="196"/>
      <c r="M2" s="22"/>
      <c r="N2" s="144"/>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row>
    <row r="3" spans="1:71" s="23" customFormat="1" ht="7.5" customHeight="1" x14ac:dyDescent="0.25">
      <c r="A3" s="24"/>
      <c r="B3" s="25"/>
      <c r="C3" s="26"/>
      <c r="D3" s="27"/>
      <c r="E3" s="28"/>
      <c r="F3" s="29"/>
      <c r="G3" s="22"/>
      <c r="H3" s="21"/>
      <c r="I3" s="196"/>
      <c r="J3" s="213"/>
      <c r="K3" s="21"/>
      <c r="L3" s="196"/>
      <c r="M3" s="22"/>
      <c r="N3" s="144"/>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3"/>
      <c r="BL3" s="153"/>
      <c r="BM3" s="153"/>
      <c r="BN3" s="153"/>
      <c r="BO3" s="153"/>
      <c r="BP3" s="153"/>
      <c r="BQ3" s="153"/>
      <c r="BR3" s="153"/>
      <c r="BS3" s="153"/>
    </row>
    <row r="4" spans="1:71" ht="24.75" customHeight="1" x14ac:dyDescent="0.35">
      <c r="A4" s="335" t="s">
        <v>97</v>
      </c>
      <c r="B4" s="336"/>
      <c r="C4" s="336"/>
      <c r="D4" s="336"/>
      <c r="E4" s="336"/>
      <c r="F4" s="337"/>
      <c r="G4" s="54"/>
      <c r="H4" s="30"/>
      <c r="I4" s="244">
        <f>IF(A4=A38,1,0)</f>
        <v>1</v>
      </c>
      <c r="J4" s="214"/>
      <c r="K4" s="30"/>
      <c r="M4" s="31"/>
      <c r="N4" s="144"/>
      <c r="O4" s="152"/>
      <c r="P4" s="152"/>
      <c r="Q4" s="152"/>
      <c r="R4" s="152"/>
      <c r="S4" s="152"/>
      <c r="T4" s="152"/>
      <c r="U4" s="152"/>
      <c r="V4" s="152"/>
      <c r="W4" s="152"/>
      <c r="X4" s="152"/>
      <c r="Y4" s="152"/>
      <c r="Z4" s="152"/>
      <c r="AA4" s="152"/>
      <c r="AB4" s="152"/>
      <c r="AC4" s="152"/>
      <c r="AD4" s="152"/>
      <c r="AE4" s="152"/>
      <c r="AF4" s="152"/>
      <c r="AG4" s="152"/>
      <c r="AH4" s="152"/>
      <c r="AI4" s="152"/>
      <c r="AJ4" s="152"/>
      <c r="AK4" s="152"/>
      <c r="AL4" s="152"/>
    </row>
    <row r="5" spans="1:71" ht="25.5" customHeight="1" thickBot="1" x14ac:dyDescent="0.3">
      <c r="A5" s="32"/>
      <c r="B5" s="33"/>
      <c r="C5" s="34"/>
      <c r="D5" s="34"/>
      <c r="E5" s="35" t="s">
        <v>16</v>
      </c>
      <c r="F5" s="284"/>
      <c r="G5" s="54"/>
      <c r="H5" s="30"/>
      <c r="J5" s="214"/>
      <c r="K5" s="30"/>
      <c r="M5" s="31"/>
      <c r="N5" s="144"/>
      <c r="O5" s="152"/>
      <c r="P5" s="152"/>
      <c r="Q5" s="152"/>
      <c r="R5" s="152"/>
      <c r="S5" s="152"/>
      <c r="T5" s="152"/>
      <c r="U5" s="152"/>
      <c r="V5" s="152"/>
      <c r="W5" s="152"/>
      <c r="X5" s="152"/>
      <c r="Y5" s="152"/>
      <c r="Z5" s="152"/>
      <c r="AA5" s="152"/>
      <c r="AB5" s="152"/>
      <c r="AC5" s="152"/>
      <c r="AD5" s="152"/>
      <c r="AE5" s="152"/>
      <c r="AF5" s="152"/>
      <c r="AG5" s="152"/>
      <c r="AH5" s="152"/>
      <c r="AI5" s="152"/>
      <c r="AJ5" s="152"/>
      <c r="AK5" s="152"/>
      <c r="AL5" s="152"/>
    </row>
    <row r="6" spans="1:71" ht="15.75" customHeight="1" x14ac:dyDescent="0.25">
      <c r="A6" s="36" t="s">
        <v>22</v>
      </c>
      <c r="B6" s="34"/>
      <c r="C6" s="34"/>
      <c r="D6" s="34"/>
      <c r="E6" s="35"/>
      <c r="F6" s="37"/>
      <c r="G6" s="54"/>
      <c r="H6" s="30"/>
      <c r="J6" s="214"/>
      <c r="K6" s="30"/>
      <c r="M6" s="31"/>
      <c r="N6" s="144"/>
      <c r="O6" s="152"/>
      <c r="P6" s="152"/>
      <c r="Q6" s="152"/>
      <c r="R6" s="152"/>
      <c r="S6" s="152"/>
      <c r="T6" s="152"/>
      <c r="U6" s="152"/>
      <c r="V6" s="152"/>
      <c r="W6" s="152"/>
      <c r="X6" s="152"/>
      <c r="Y6" s="152"/>
      <c r="Z6" s="152"/>
      <c r="AA6" s="152"/>
      <c r="AB6" s="152"/>
      <c r="AC6" s="152"/>
      <c r="AD6" s="152"/>
      <c r="AE6" s="152"/>
      <c r="AF6" s="152"/>
      <c r="AG6" s="152"/>
      <c r="AH6" s="152"/>
      <c r="AI6" s="152"/>
      <c r="AJ6" s="152"/>
      <c r="AK6" s="152"/>
      <c r="AL6" s="152"/>
    </row>
    <row r="7" spans="1:71" ht="12.75" customHeight="1" x14ac:dyDescent="0.25">
      <c r="A7" s="38"/>
      <c r="B7" s="34"/>
      <c r="C7" s="34"/>
      <c r="D7" s="34"/>
      <c r="E7" s="35"/>
      <c r="F7" s="37"/>
      <c r="G7" s="54"/>
      <c r="H7" s="30"/>
      <c r="J7" s="214"/>
      <c r="K7" s="30"/>
      <c r="M7" s="31"/>
      <c r="N7" s="144"/>
      <c r="O7" s="152"/>
      <c r="P7" s="152"/>
      <c r="Q7" s="152"/>
      <c r="R7" s="152"/>
      <c r="S7" s="152"/>
      <c r="T7" s="152"/>
      <c r="U7" s="152"/>
      <c r="V7" s="152"/>
      <c r="W7" s="152"/>
      <c r="X7" s="152"/>
      <c r="Y7" s="152"/>
      <c r="Z7" s="152"/>
      <c r="AA7" s="152"/>
      <c r="AB7" s="152"/>
      <c r="AC7" s="152"/>
      <c r="AD7" s="152"/>
      <c r="AE7" s="152"/>
      <c r="AF7" s="152"/>
      <c r="AG7" s="152"/>
      <c r="AH7" s="152"/>
      <c r="AI7" s="152"/>
      <c r="AJ7" s="152"/>
      <c r="AK7" s="152"/>
      <c r="AL7" s="152"/>
      <c r="AM7" s="152"/>
    </row>
    <row r="8" spans="1:71" ht="21" customHeight="1" x14ac:dyDescent="0.2">
      <c r="A8" s="332" t="s">
        <v>23</v>
      </c>
      <c r="B8" s="333"/>
      <c r="C8" s="333"/>
      <c r="D8" s="333"/>
      <c r="E8" s="333"/>
      <c r="F8" s="334"/>
      <c r="G8" s="54"/>
      <c r="H8" s="30"/>
      <c r="I8" s="197"/>
      <c r="J8" s="214"/>
      <c r="K8" s="30"/>
      <c r="L8" s="197"/>
      <c r="M8" s="31"/>
      <c r="N8" s="144"/>
      <c r="O8" s="154"/>
      <c r="P8" s="154"/>
      <c r="Q8" s="154"/>
      <c r="R8" s="154"/>
      <c r="S8" s="154"/>
      <c r="T8" s="154"/>
      <c r="U8" s="154"/>
      <c r="V8" s="154"/>
      <c r="W8" s="154"/>
      <c r="X8" s="154"/>
      <c r="Y8" s="154"/>
      <c r="Z8" s="154"/>
      <c r="AA8" s="154"/>
      <c r="AB8" s="154"/>
      <c r="AC8" s="154"/>
      <c r="AD8" s="154"/>
      <c r="AE8" s="154"/>
      <c r="AF8" s="154"/>
      <c r="AG8" s="154"/>
      <c r="AH8" s="154"/>
      <c r="AI8" s="154"/>
      <c r="AJ8" s="154"/>
      <c r="AK8" s="154"/>
      <c r="AL8" s="154"/>
      <c r="AM8" s="154"/>
      <c r="AN8" s="155"/>
      <c r="AO8" s="155"/>
    </row>
    <row r="9" spans="1:71" ht="25.5" x14ac:dyDescent="0.2">
      <c r="A9" s="328" t="s">
        <v>7</v>
      </c>
      <c r="B9" s="329"/>
      <c r="C9" s="354" t="s">
        <v>101</v>
      </c>
      <c r="D9" s="354"/>
      <c r="E9" s="243" t="s">
        <v>100</v>
      </c>
      <c r="F9" s="240" t="s">
        <v>48</v>
      </c>
      <c r="G9" s="54"/>
      <c r="H9" s="30"/>
      <c r="I9" s="197"/>
      <c r="J9" s="214"/>
      <c r="K9" s="30"/>
      <c r="L9" s="197"/>
      <c r="M9" s="31"/>
      <c r="N9" s="144"/>
      <c r="O9" s="154"/>
      <c r="P9" s="154"/>
      <c r="Q9" s="154" t="str">
        <f>IF($A$10="רן יחזקאל",1,"")</f>
        <v/>
      </c>
      <c r="T9" s="154" t="str">
        <f>IF($A$10="רן יחזקאל",1,"")</f>
        <v/>
      </c>
      <c r="U9" s="154"/>
      <c r="V9" s="154" t="str">
        <f t="shared" ref="V9:V15" si="0">IF($A$10="רן יחזקאל",1,"")</f>
        <v/>
      </c>
      <c r="W9" s="154"/>
      <c r="X9" s="154"/>
      <c r="Y9" s="154"/>
      <c r="Z9" s="154"/>
      <c r="AA9" s="154"/>
      <c r="AB9" s="154"/>
      <c r="AC9" s="154"/>
      <c r="AD9" s="154"/>
      <c r="AE9" s="154"/>
      <c r="AF9" s="154"/>
      <c r="AG9" s="154"/>
      <c r="AH9" s="154"/>
      <c r="AI9" s="154"/>
      <c r="AJ9" s="154"/>
      <c r="AK9" s="154"/>
      <c r="AL9" s="154"/>
      <c r="AM9" s="154"/>
      <c r="AN9" s="155"/>
      <c r="AO9" s="155"/>
    </row>
    <row r="10" spans="1:71" s="142" customFormat="1" ht="35.25" customHeight="1" x14ac:dyDescent="0.15">
      <c r="A10" s="314"/>
      <c r="B10" s="315"/>
      <c r="C10" s="355"/>
      <c r="D10" s="355"/>
      <c r="E10" s="248"/>
      <c r="F10" s="241"/>
      <c r="G10" s="300"/>
      <c r="H10" s="140"/>
      <c r="I10" s="197"/>
      <c r="J10" s="215"/>
      <c r="K10" s="140"/>
      <c r="L10" s="197"/>
      <c r="M10" s="141"/>
      <c r="N10" s="145"/>
      <c r="O10" s="154"/>
      <c r="P10" s="154"/>
      <c r="Q10" s="154" t="str">
        <f>IF($A$10="רן יחזקאל",1,"")</f>
        <v/>
      </c>
      <c r="T10" s="154"/>
      <c r="U10" s="154"/>
      <c r="V10" s="154" t="str">
        <f t="shared" si="0"/>
        <v/>
      </c>
      <c r="W10" s="154"/>
      <c r="X10" s="154"/>
      <c r="Y10" s="154"/>
      <c r="Z10" s="154"/>
      <c r="AA10" s="154"/>
      <c r="AB10" s="154"/>
      <c r="AC10" s="154"/>
      <c r="AD10" s="154"/>
      <c r="AE10" s="154"/>
      <c r="AF10" s="154"/>
      <c r="AG10" s="154"/>
      <c r="AH10" s="154"/>
      <c r="AI10" s="154"/>
      <c r="AJ10" s="154"/>
      <c r="AK10" s="154"/>
      <c r="AL10" s="154"/>
      <c r="AM10" s="154"/>
      <c r="AN10" s="156"/>
      <c r="AO10" s="156"/>
      <c r="AP10" s="157"/>
      <c r="AQ10" s="157"/>
      <c r="AR10" s="157"/>
      <c r="AS10" s="157"/>
      <c r="AT10" s="157"/>
      <c r="AU10" s="157"/>
      <c r="AV10" s="157"/>
      <c r="AW10" s="157"/>
      <c r="AX10" s="157"/>
      <c r="AY10" s="157"/>
      <c r="AZ10" s="157"/>
      <c r="BA10" s="157"/>
      <c r="BB10" s="157"/>
      <c r="BC10" s="157"/>
      <c r="BD10" s="157"/>
      <c r="BE10" s="157"/>
      <c r="BF10" s="157"/>
      <c r="BG10" s="157"/>
      <c r="BH10" s="157"/>
      <c r="BI10" s="157"/>
      <c r="BJ10" s="157"/>
      <c r="BK10" s="157"/>
      <c r="BL10" s="157"/>
      <c r="BM10" s="157"/>
      <c r="BN10" s="157"/>
      <c r="BO10" s="157"/>
      <c r="BP10" s="157"/>
      <c r="BQ10" s="157"/>
      <c r="BR10" s="157"/>
      <c r="BS10" s="157"/>
    </row>
    <row r="11" spans="1:71" s="40" customFormat="1" ht="24.75" customHeight="1" x14ac:dyDescent="0.2">
      <c r="A11" s="374" t="str">
        <f>IF(A4=A38,"שנת התקציב המבוקשת:","שנת התקציב המאושרת:")</f>
        <v>שנת התקציב המבוקשת:</v>
      </c>
      <c r="B11" s="61" t="s">
        <v>30</v>
      </c>
      <c r="C11" s="242" t="s">
        <v>29</v>
      </c>
      <c r="D11" s="121" t="s">
        <v>49</v>
      </c>
      <c r="E11" s="316" t="str">
        <f>IF(A4=A39,"התקופה המדווחת בדוח רבעוני זה - נא להקיש על התא ולבחור מרשימת הגלילה","לשימוש משרדי")</f>
        <v>לשימוש משרדי</v>
      </c>
      <c r="F11" s="317"/>
      <c r="G11" s="357" t="s">
        <v>39</v>
      </c>
      <c r="H11" s="358"/>
      <c r="I11" s="197"/>
      <c r="J11" s="366" t="s">
        <v>99</v>
      </c>
      <c r="K11" s="367"/>
      <c r="L11" s="197"/>
      <c r="M11" s="39"/>
      <c r="N11" s="146"/>
      <c r="O11" s="154"/>
      <c r="P11" s="154"/>
      <c r="Q11" s="154" t="str">
        <f>IF($A$10="רן יחזקאל",1,"")</f>
        <v/>
      </c>
      <c r="R11" s="154"/>
      <c r="S11" s="154"/>
      <c r="T11" s="154"/>
      <c r="U11" s="154"/>
      <c r="V11" s="154" t="str">
        <f t="shared" si="0"/>
        <v/>
      </c>
      <c r="W11" s="154"/>
      <c r="X11" s="154"/>
      <c r="Y11" s="154"/>
      <c r="Z11" s="154"/>
      <c r="AA11" s="154"/>
      <c r="AB11" s="154"/>
      <c r="AC11" s="154"/>
      <c r="AD11" s="154"/>
      <c r="AE11" s="154"/>
      <c r="AF11" s="154"/>
      <c r="AG11" s="154"/>
      <c r="AH11" s="154"/>
      <c r="AI11" s="154"/>
      <c r="AJ11" s="154"/>
      <c r="AK11" s="154"/>
      <c r="AL11" s="154"/>
      <c r="AM11" s="154"/>
      <c r="AN11" s="158"/>
      <c r="AO11" s="158"/>
      <c r="AP11" s="159"/>
      <c r="AQ11" s="159"/>
      <c r="AR11" s="159"/>
      <c r="AS11" s="159"/>
      <c r="AT11" s="159"/>
      <c r="AU11" s="159"/>
      <c r="AV11" s="159"/>
      <c r="AW11" s="159"/>
      <c r="AX11" s="159"/>
      <c r="AY11" s="159"/>
      <c r="AZ11" s="159"/>
      <c r="BA11" s="159"/>
      <c r="BB11" s="159"/>
      <c r="BC11" s="159"/>
      <c r="BD11" s="159"/>
      <c r="BE11" s="159"/>
      <c r="BF11" s="159"/>
      <c r="BG11" s="159"/>
      <c r="BH11" s="159"/>
      <c r="BI11" s="159"/>
      <c r="BJ11" s="159"/>
      <c r="BK11" s="159"/>
      <c r="BL11" s="159"/>
      <c r="BM11" s="159"/>
      <c r="BN11" s="159"/>
      <c r="BO11" s="159"/>
      <c r="BP11" s="159"/>
      <c r="BQ11" s="159"/>
      <c r="BR11" s="159"/>
      <c r="BS11" s="159"/>
    </row>
    <row r="12" spans="1:71" s="119" customFormat="1" ht="20.25" customHeight="1" x14ac:dyDescent="0.25">
      <c r="A12" s="375"/>
      <c r="B12" s="170"/>
      <c r="C12" s="171"/>
      <c r="D12" s="117">
        <f>DATEDIF($B$12,$C$12+1,"m")</f>
        <v>0</v>
      </c>
      <c r="E12" s="318"/>
      <c r="F12" s="319"/>
      <c r="G12" s="362"/>
      <c r="H12" s="363"/>
      <c r="I12" s="197"/>
      <c r="J12" s="368"/>
      <c r="K12" s="363"/>
      <c r="L12" s="197"/>
      <c r="M12" s="118"/>
      <c r="N12" s="147"/>
      <c r="O12" s="154"/>
      <c r="P12" s="154"/>
      <c r="Q12" s="154"/>
      <c r="R12" s="154"/>
      <c r="S12" s="154"/>
      <c r="T12" s="154"/>
      <c r="U12" s="154"/>
      <c r="V12" s="154" t="str">
        <f t="shared" si="0"/>
        <v/>
      </c>
      <c r="W12" s="154"/>
      <c r="X12" s="154"/>
      <c r="Y12" s="154"/>
      <c r="Z12" s="154"/>
      <c r="AA12" s="154"/>
      <c r="AB12" s="154"/>
      <c r="AC12" s="154"/>
      <c r="AD12" s="154"/>
      <c r="AE12" s="154"/>
      <c r="AF12" s="154"/>
      <c r="AG12" s="154"/>
      <c r="AH12" s="154"/>
      <c r="AI12" s="154"/>
      <c r="AJ12" s="154"/>
      <c r="AK12" s="154"/>
      <c r="AL12" s="154"/>
      <c r="AM12" s="154"/>
      <c r="AN12" s="160"/>
      <c r="AO12" s="160"/>
      <c r="AP12" s="161"/>
      <c r="AQ12" s="161"/>
      <c r="AR12" s="161"/>
      <c r="AS12" s="161"/>
      <c r="AT12" s="161"/>
      <c r="AU12" s="161"/>
      <c r="AV12" s="161"/>
      <c r="AW12" s="161"/>
      <c r="AX12" s="161"/>
      <c r="AY12" s="161"/>
      <c r="AZ12" s="161"/>
      <c r="BA12" s="161"/>
      <c r="BB12" s="161"/>
      <c r="BC12" s="161"/>
      <c r="BD12" s="161"/>
      <c r="BE12" s="161"/>
      <c r="BF12" s="161"/>
      <c r="BG12" s="161"/>
      <c r="BH12" s="161"/>
      <c r="BI12" s="161"/>
      <c r="BJ12" s="161"/>
      <c r="BK12" s="161"/>
      <c r="BL12" s="161"/>
      <c r="BM12" s="161"/>
      <c r="BN12" s="161"/>
      <c r="BO12" s="161"/>
      <c r="BP12" s="161"/>
      <c r="BQ12" s="161"/>
      <c r="BR12" s="161"/>
      <c r="BS12" s="161"/>
    </row>
    <row r="13" spans="1:71" s="40" customFormat="1" ht="20.25" customHeight="1" x14ac:dyDescent="0.2">
      <c r="A13" s="330" t="s">
        <v>111</v>
      </c>
      <c r="B13" s="331"/>
      <c r="C13" s="242" t="s">
        <v>5</v>
      </c>
      <c r="D13" s="62" t="s">
        <v>4</v>
      </c>
      <c r="E13" s="316" t="s">
        <v>42</v>
      </c>
      <c r="F13" s="317"/>
      <c r="G13" s="357" t="s">
        <v>38</v>
      </c>
      <c r="H13" s="358"/>
      <c r="I13" s="197"/>
      <c r="J13" s="366" t="s">
        <v>38</v>
      </c>
      <c r="K13" s="367"/>
      <c r="L13" s="197"/>
      <c r="M13" s="39"/>
      <c r="N13" s="146"/>
      <c r="O13" s="154"/>
      <c r="P13" s="154"/>
      <c r="Q13" s="154"/>
      <c r="R13" s="154"/>
      <c r="S13" s="154"/>
      <c r="T13" s="154"/>
      <c r="U13" s="154"/>
      <c r="V13" s="154" t="str">
        <f t="shared" si="0"/>
        <v/>
      </c>
      <c r="W13" s="154"/>
      <c r="X13" s="154"/>
      <c r="Y13" s="154"/>
      <c r="Z13" s="154"/>
      <c r="AA13" s="154"/>
      <c r="AB13" s="154"/>
      <c r="AC13" s="154"/>
      <c r="AD13" s="154"/>
      <c r="AE13" s="154"/>
      <c r="AF13" s="154"/>
      <c r="AG13" s="154"/>
      <c r="AH13" s="154"/>
      <c r="AI13" s="154"/>
      <c r="AJ13" s="154"/>
      <c r="AK13" s="154"/>
      <c r="AL13" s="154"/>
      <c r="AM13" s="154"/>
      <c r="AN13" s="158"/>
      <c r="AO13" s="158"/>
      <c r="AP13" s="159"/>
      <c r="AQ13" s="159"/>
      <c r="AR13" s="159"/>
      <c r="AS13" s="159"/>
      <c r="AT13" s="159"/>
      <c r="AU13" s="159"/>
      <c r="AV13" s="159"/>
      <c r="AW13" s="159"/>
      <c r="AX13" s="159"/>
      <c r="AY13" s="159"/>
      <c r="AZ13" s="159"/>
      <c r="BA13" s="159"/>
      <c r="BB13" s="159"/>
      <c r="BC13" s="159"/>
      <c r="BD13" s="159"/>
      <c r="BE13" s="159"/>
      <c r="BF13" s="159"/>
      <c r="BG13" s="159"/>
      <c r="BH13" s="159"/>
      <c r="BI13" s="159"/>
      <c r="BJ13" s="159"/>
      <c r="BK13" s="159"/>
      <c r="BL13" s="159"/>
      <c r="BM13" s="159"/>
      <c r="BN13" s="159"/>
      <c r="BO13" s="159"/>
      <c r="BP13" s="159"/>
      <c r="BQ13" s="159"/>
      <c r="BR13" s="159"/>
      <c r="BS13" s="159"/>
    </row>
    <row r="14" spans="1:71" s="43" customFormat="1" ht="20.25" customHeight="1" x14ac:dyDescent="0.25">
      <c r="A14" s="372"/>
      <c r="B14" s="373"/>
      <c r="C14" s="63"/>
      <c r="D14" s="63"/>
      <c r="E14" s="318"/>
      <c r="F14" s="319"/>
      <c r="G14" s="364"/>
      <c r="H14" s="365"/>
      <c r="I14" s="197"/>
      <c r="J14" s="369"/>
      <c r="K14" s="365"/>
      <c r="L14" s="197"/>
      <c r="M14" s="42"/>
      <c r="N14" s="148"/>
      <c r="O14" s="154"/>
      <c r="P14" s="154"/>
      <c r="Q14" s="154"/>
      <c r="R14" s="154"/>
      <c r="S14" s="154"/>
      <c r="T14" s="154"/>
      <c r="U14" s="154"/>
      <c r="V14" s="154" t="str">
        <f t="shared" si="0"/>
        <v/>
      </c>
      <c r="W14" s="154"/>
      <c r="X14" s="154"/>
      <c r="Y14" s="154"/>
      <c r="Z14" s="154"/>
      <c r="AA14" s="154"/>
      <c r="AB14" s="154"/>
      <c r="AC14" s="154"/>
      <c r="AD14" s="154"/>
      <c r="AE14" s="154"/>
      <c r="AF14" s="154"/>
      <c r="AG14" s="154"/>
      <c r="AH14" s="154"/>
      <c r="AI14" s="154"/>
      <c r="AJ14" s="154"/>
      <c r="AK14" s="154"/>
      <c r="AL14" s="154"/>
      <c r="AM14" s="154"/>
      <c r="AN14" s="162"/>
      <c r="AO14" s="162"/>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c r="BS14" s="163"/>
    </row>
    <row r="15" spans="1:71" s="40" customFormat="1" ht="27" customHeight="1" x14ac:dyDescent="0.2">
      <c r="A15" s="330" t="s">
        <v>89</v>
      </c>
      <c r="B15" s="371"/>
      <c r="C15" s="64" t="s">
        <v>3</v>
      </c>
      <c r="D15" s="64" t="s">
        <v>25</v>
      </c>
      <c r="E15" s="316" t="s">
        <v>24</v>
      </c>
      <c r="F15" s="317"/>
      <c r="G15" s="357" t="s">
        <v>51</v>
      </c>
      <c r="H15" s="358"/>
      <c r="I15" s="197"/>
      <c r="J15" s="366" t="s">
        <v>98</v>
      </c>
      <c r="K15" s="367"/>
      <c r="L15" s="197"/>
      <c r="M15" s="39"/>
      <c r="N15" s="146"/>
      <c r="O15" s="154"/>
      <c r="P15" s="154"/>
      <c r="Q15" s="154"/>
      <c r="R15" s="154"/>
      <c r="S15" s="154"/>
      <c r="T15" s="154"/>
      <c r="U15" s="154"/>
      <c r="V15" s="154" t="str">
        <f t="shared" si="0"/>
        <v/>
      </c>
      <c r="W15" s="154"/>
      <c r="X15" s="154"/>
      <c r="Y15" s="154"/>
      <c r="Z15" s="154"/>
      <c r="AA15" s="154"/>
      <c r="AB15" s="154"/>
      <c r="AC15" s="154"/>
      <c r="AD15" s="154"/>
      <c r="AE15" s="154"/>
      <c r="AF15" s="154"/>
      <c r="AG15" s="154"/>
      <c r="AH15" s="154"/>
      <c r="AI15" s="154"/>
      <c r="AJ15" s="154"/>
      <c r="AK15" s="154"/>
      <c r="AL15" s="154"/>
      <c r="AM15" s="154" t="str">
        <f>IF($A$10="רן יחזקאל",1,"")</f>
        <v/>
      </c>
      <c r="AN15" s="158"/>
      <c r="AO15" s="158"/>
      <c r="AP15" s="159"/>
      <c r="AQ15" s="159"/>
      <c r="AR15" s="159"/>
      <c r="AS15" s="159"/>
      <c r="AT15" s="159"/>
      <c r="AU15" s="159"/>
      <c r="AV15" s="159"/>
      <c r="AW15" s="159"/>
      <c r="AX15" s="159"/>
      <c r="AY15" s="159"/>
      <c r="AZ15" s="159"/>
      <c r="BA15" s="159"/>
      <c r="BB15" s="159"/>
      <c r="BC15" s="159"/>
      <c r="BD15" s="159"/>
      <c r="BE15" s="159"/>
      <c r="BF15" s="159"/>
      <c r="BG15" s="159"/>
      <c r="BH15" s="159"/>
      <c r="BI15" s="159"/>
      <c r="BJ15" s="159"/>
      <c r="BK15" s="159"/>
      <c r="BL15" s="159"/>
      <c r="BM15" s="159"/>
      <c r="BN15" s="159"/>
      <c r="BO15" s="159"/>
      <c r="BP15" s="159"/>
      <c r="BQ15" s="159"/>
      <c r="BR15" s="159"/>
      <c r="BS15" s="159"/>
    </row>
    <row r="16" spans="1:71" s="41" customFormat="1" ht="20.25" customHeight="1" x14ac:dyDescent="0.2">
      <c r="A16" s="320"/>
      <c r="B16" s="321"/>
      <c r="C16" s="65"/>
      <c r="D16" s="66"/>
      <c r="E16" s="312"/>
      <c r="F16" s="313"/>
      <c r="G16" s="359"/>
      <c r="H16" s="360"/>
      <c r="I16" s="197"/>
      <c r="J16" s="370"/>
      <c r="K16" s="360"/>
      <c r="L16" s="197"/>
      <c r="M16" s="44"/>
      <c r="N16" s="149"/>
      <c r="O16" s="154"/>
      <c r="P16" s="154"/>
      <c r="Q16" s="154"/>
      <c r="R16" s="154"/>
      <c r="S16" s="154"/>
      <c r="T16" s="154"/>
      <c r="U16" s="154"/>
      <c r="V16" s="154"/>
      <c r="W16" s="154"/>
      <c r="X16" s="154"/>
      <c r="Y16" s="154"/>
      <c r="Z16" s="154"/>
      <c r="AA16" s="154"/>
      <c r="AB16" s="154"/>
      <c r="AC16" s="154"/>
      <c r="AD16" s="154"/>
      <c r="AE16" s="154"/>
      <c r="AF16" s="154"/>
      <c r="AG16" s="154"/>
      <c r="AH16" s="154"/>
      <c r="AI16" s="154"/>
      <c r="AJ16" s="154"/>
      <c r="AK16" s="154"/>
      <c r="AL16" s="154"/>
      <c r="AM16" s="154" t="str">
        <f>IF($A$10="רן יחזקאל",1,"")</f>
        <v/>
      </c>
      <c r="AN16" s="164"/>
      <c r="AO16" s="165"/>
      <c r="AP16" s="166"/>
      <c r="AQ16" s="166"/>
      <c r="AR16" s="166"/>
      <c r="AS16" s="166"/>
      <c r="AT16" s="166"/>
      <c r="AU16" s="166"/>
      <c r="AV16" s="166"/>
      <c r="AW16" s="166"/>
      <c r="AX16" s="166"/>
      <c r="AY16" s="166"/>
      <c r="AZ16" s="166"/>
      <c r="BA16" s="166"/>
      <c r="BB16" s="166"/>
      <c r="BC16" s="166"/>
      <c r="BD16" s="166"/>
      <c r="BE16" s="166"/>
      <c r="BF16" s="166"/>
      <c r="BG16" s="166"/>
      <c r="BH16" s="166"/>
      <c r="BI16" s="166"/>
      <c r="BJ16" s="166"/>
      <c r="BK16" s="166"/>
      <c r="BL16" s="166"/>
      <c r="BM16" s="166"/>
      <c r="BN16" s="166"/>
      <c r="BO16" s="166"/>
      <c r="BP16" s="166"/>
      <c r="BQ16" s="166"/>
      <c r="BR16" s="166"/>
      <c r="BS16" s="166"/>
    </row>
    <row r="17" spans="1:71" ht="17.100000000000001" customHeight="1" x14ac:dyDescent="0.2">
      <c r="A17" s="292"/>
      <c r="B17" s="293"/>
      <c r="C17" s="293"/>
      <c r="D17" s="293"/>
      <c r="E17" s="293"/>
      <c r="F17" s="294"/>
      <c r="G17" s="361" t="s">
        <v>41</v>
      </c>
      <c r="H17" s="342"/>
      <c r="I17" s="197"/>
      <c r="J17" s="341" t="s">
        <v>41</v>
      </c>
      <c r="K17" s="342"/>
      <c r="L17" s="197"/>
      <c r="M17" s="45"/>
      <c r="N17" s="144"/>
      <c r="O17" s="154"/>
      <c r="P17" s="154" t="str">
        <f>IF($A$10="רן יחזקאל",1,"")</f>
        <v/>
      </c>
      <c r="Q17" s="154" t="str">
        <f>IF($A$10="רן יחזקאל",1,"")</f>
        <v/>
      </c>
      <c r="R17" s="154"/>
      <c r="S17" s="154" t="str">
        <f t="shared" ref="S17:V19" si="1">IF($A$10="רן יחזקאל",1,"")</f>
        <v/>
      </c>
      <c r="T17" s="154" t="str">
        <f t="shared" si="1"/>
        <v/>
      </c>
      <c r="U17" s="154" t="str">
        <f t="shared" si="1"/>
        <v/>
      </c>
      <c r="V17" s="154" t="str">
        <f t="shared" si="1"/>
        <v/>
      </c>
      <c r="W17" s="154"/>
      <c r="X17" s="154" t="str">
        <f t="shared" ref="X17:Z19" si="2">IF($A$10="רן יחזקאל",1,"")</f>
        <v/>
      </c>
      <c r="Y17" s="154" t="str">
        <f t="shared" si="2"/>
        <v/>
      </c>
      <c r="Z17" s="154" t="str">
        <f t="shared" si="2"/>
        <v/>
      </c>
      <c r="AA17" s="154"/>
      <c r="AB17" s="154" t="str">
        <f t="shared" ref="AB17:AD19" si="3">IF($A$10="רן יחזקאל",1,"")</f>
        <v/>
      </c>
      <c r="AC17" s="154" t="str">
        <f t="shared" si="3"/>
        <v/>
      </c>
      <c r="AD17" s="154" t="str">
        <f t="shared" si="3"/>
        <v/>
      </c>
      <c r="AE17" s="154"/>
      <c r="AF17" s="154" t="str">
        <f>IF($A$10="רן יחזקאל",1,"")</f>
        <v/>
      </c>
      <c r="AG17" s="154"/>
      <c r="AH17" s="154"/>
      <c r="AI17" s="154" t="str">
        <f>IF($A$10="רן יחזקאל",1,"")</f>
        <v/>
      </c>
      <c r="AJ17" s="154"/>
      <c r="AK17" s="154" t="str">
        <f t="shared" ref="AK17:AM18" si="4">IF($A$10="רן יחזקאל",1,"")</f>
        <v/>
      </c>
      <c r="AL17" s="154" t="str">
        <f t="shared" si="4"/>
        <v/>
      </c>
      <c r="AM17" s="154" t="str">
        <f t="shared" si="4"/>
        <v/>
      </c>
      <c r="AN17" s="164"/>
      <c r="AO17" s="155"/>
    </row>
    <row r="18" spans="1:71" ht="23.25" customHeight="1" x14ac:dyDescent="0.2">
      <c r="A18" s="352" t="s">
        <v>175</v>
      </c>
      <c r="B18" s="353"/>
      <c r="C18" s="353"/>
      <c r="D18" s="353"/>
      <c r="E18" s="290" t="str">
        <f>IF(I4=0,"%  הסיוע המאושר:","% הסיוע בתוכנית:")</f>
        <v>% הסיוע בתוכנית:</v>
      </c>
      <c r="F18" s="304">
        <v>0.5</v>
      </c>
      <c r="G18" s="361"/>
      <c r="H18" s="342"/>
      <c r="I18" s="197"/>
      <c r="J18" s="341"/>
      <c r="K18" s="342"/>
      <c r="L18" s="197"/>
      <c r="M18" s="45"/>
      <c r="N18" s="144"/>
      <c r="O18" s="154"/>
      <c r="P18" s="154" t="str">
        <f>IF($A$10="רן יחזקאל",1,"")</f>
        <v/>
      </c>
      <c r="Q18" s="154"/>
      <c r="R18" s="154"/>
      <c r="S18" s="154" t="str">
        <f t="shared" si="1"/>
        <v/>
      </c>
      <c r="T18" s="154"/>
      <c r="U18" s="154"/>
      <c r="V18" s="154" t="str">
        <f t="shared" si="1"/>
        <v/>
      </c>
      <c r="W18" s="154"/>
      <c r="X18" s="154"/>
      <c r="Y18" s="154" t="str">
        <f t="shared" si="2"/>
        <v/>
      </c>
      <c r="Z18" s="154"/>
      <c r="AA18" s="154"/>
      <c r="AB18" s="154" t="str">
        <f t="shared" si="3"/>
        <v/>
      </c>
      <c r="AC18" s="154"/>
      <c r="AD18" s="154"/>
      <c r="AE18" s="154"/>
      <c r="AF18" s="154"/>
      <c r="AG18" s="154" t="str">
        <f>IF($A$10="רן יחזקאל",1,"")</f>
        <v/>
      </c>
      <c r="AH18" s="154" t="str">
        <f>IF($A$10="רן יחזקאל",1,"")</f>
        <v/>
      </c>
      <c r="AI18" s="154"/>
      <c r="AJ18" s="154"/>
      <c r="AK18" s="154" t="str">
        <f t="shared" si="4"/>
        <v/>
      </c>
      <c r="AL18" s="154"/>
      <c r="AM18" s="154"/>
      <c r="AN18" s="164"/>
      <c r="AO18" s="155"/>
    </row>
    <row r="19" spans="1:71" ht="36.75" customHeight="1" x14ac:dyDescent="0.25">
      <c r="A19" s="305" t="s">
        <v>0</v>
      </c>
      <c r="B19" s="291" t="s">
        <v>1</v>
      </c>
      <c r="C19" s="291" t="s">
        <v>176</v>
      </c>
      <c r="D19" s="291" t="s">
        <v>177</v>
      </c>
      <c r="E19" s="291" t="str">
        <f>IF(I4=0,"סך ההוצאות שאושרו בדיווחים קודמים עד לדוח זה","לא למילוי")</f>
        <v>לא למילוי</v>
      </c>
      <c r="F19" s="306" t="str">
        <f>IF(I4=0, "סך ההוצאות המאושרות בדף התקציב","לא למילוי")</f>
        <v>לא למילוי</v>
      </c>
      <c r="G19" s="301" t="s">
        <v>37</v>
      </c>
      <c r="H19" s="74" t="s">
        <v>40</v>
      </c>
      <c r="I19" s="198"/>
      <c r="J19" s="220" t="s">
        <v>95</v>
      </c>
      <c r="K19" s="190" t="s">
        <v>40</v>
      </c>
      <c r="L19" s="198"/>
      <c r="M19" s="46"/>
      <c r="N19" s="144"/>
      <c r="O19" s="154"/>
      <c r="P19" s="154"/>
      <c r="Q19" s="154"/>
      <c r="R19" s="154"/>
      <c r="S19" s="154" t="str">
        <f t="shared" si="1"/>
        <v/>
      </c>
      <c r="T19" s="154"/>
      <c r="U19" s="154"/>
      <c r="V19" s="154" t="str">
        <f t="shared" si="1"/>
        <v/>
      </c>
      <c r="W19" s="154"/>
      <c r="X19" s="154"/>
      <c r="Y19" s="154" t="str">
        <f t="shared" si="2"/>
        <v/>
      </c>
      <c r="Z19" s="154"/>
      <c r="AA19" s="154"/>
      <c r="AB19" s="154" t="str">
        <f t="shared" si="3"/>
        <v/>
      </c>
      <c r="AC19" s="154"/>
      <c r="AD19" s="154" t="str">
        <f>IF($A$10="רן יחזקאל",1,"")</f>
        <v/>
      </c>
      <c r="AE19" s="154"/>
      <c r="AF19" s="154" t="str">
        <f>IF($A$10="רן יחזקאל",1,"")</f>
        <v/>
      </c>
      <c r="AG19" s="154"/>
      <c r="AH19" s="154"/>
      <c r="AI19" s="154" t="str">
        <f>IF($A$10="רן יחזקאל",1,"")</f>
        <v/>
      </c>
      <c r="AJ19" s="154"/>
      <c r="AK19" s="154" t="str">
        <f>IF($A$10="רן יחזקאל",1,"")</f>
        <v/>
      </c>
      <c r="AL19" s="154" t="str">
        <f>IF($A$10="רן יחזקאל",1,"")</f>
        <v/>
      </c>
      <c r="AM19" s="154"/>
      <c r="AN19" s="164"/>
      <c r="AO19" s="155"/>
    </row>
    <row r="20" spans="1:71" s="48" customFormat="1" ht="22.5" customHeight="1" x14ac:dyDescent="0.2">
      <c r="A20" s="307">
        <v>1</v>
      </c>
      <c r="B20" s="105" t="s">
        <v>33</v>
      </c>
      <c r="C20" s="7">
        <f>'כח אדם - שכר'!L29</f>
        <v>0</v>
      </c>
      <c r="D20" s="68" t="str">
        <f>IF(C20&gt;0,C20/$C$26,"")</f>
        <v/>
      </c>
      <c r="E20" s="298"/>
      <c r="F20" s="308"/>
      <c r="G20" s="295">
        <f>IF(COUNTA($G$12,$G$14,$G$16)=3,'כח אדם - שכר'!Q29,0)</f>
        <v>0</v>
      </c>
      <c r="H20" s="75" t="str">
        <f t="shared" ref="H20:H25" si="5">IF(G20&gt;0,G20/$G$27,"")</f>
        <v/>
      </c>
      <c r="I20" s="199"/>
      <c r="J20" s="221">
        <f>IF(COUNTA($J$12,$J$14,$J$16)=3,'כח אדם - שכר'!W29,0)</f>
        <v>0</v>
      </c>
      <c r="K20" s="222" t="str">
        <f>IF(J20&gt;0,J20/$J$27,"")</f>
        <v/>
      </c>
      <c r="L20" s="199"/>
      <c r="M20" s="47"/>
      <c r="N20" s="150"/>
      <c r="O20" s="154"/>
      <c r="P20" s="154"/>
      <c r="Q20" s="154"/>
      <c r="R20" s="154"/>
      <c r="S20" s="154"/>
      <c r="T20" s="154"/>
      <c r="U20" s="154"/>
      <c r="V20" s="154"/>
      <c r="W20" s="154"/>
      <c r="X20" s="154"/>
      <c r="Y20" s="154"/>
      <c r="Z20" s="154"/>
      <c r="AA20" s="154"/>
      <c r="AB20" s="154"/>
      <c r="AC20" s="154"/>
      <c r="AD20" s="154" t="str">
        <f>IF($A$10="רן יחזקאל",1,"")</f>
        <v/>
      </c>
      <c r="AE20" s="154"/>
      <c r="AF20" s="154"/>
      <c r="AG20" s="154"/>
      <c r="AH20" s="154"/>
      <c r="AI20" s="154"/>
      <c r="AJ20" s="154"/>
      <c r="AK20" s="154"/>
      <c r="AL20" s="154"/>
      <c r="AM20" s="154"/>
      <c r="AN20" s="164"/>
      <c r="AO20" s="167"/>
      <c r="AP20" s="168"/>
      <c r="AQ20" s="168"/>
      <c r="AR20" s="168"/>
      <c r="AS20" s="168"/>
      <c r="AT20" s="168"/>
      <c r="AU20" s="168"/>
      <c r="AV20" s="168"/>
      <c r="AW20" s="168"/>
      <c r="AX20" s="168"/>
      <c r="AY20" s="168"/>
      <c r="AZ20" s="168"/>
      <c r="BA20" s="168"/>
      <c r="BB20" s="168"/>
      <c r="BC20" s="168"/>
      <c r="BD20" s="168"/>
      <c r="BE20" s="168"/>
      <c r="BF20" s="168"/>
      <c r="BG20" s="168"/>
      <c r="BH20" s="168"/>
      <c r="BI20" s="168"/>
      <c r="BJ20" s="168"/>
      <c r="BK20" s="168"/>
      <c r="BL20" s="168"/>
      <c r="BM20" s="168"/>
      <c r="BN20" s="168"/>
      <c r="BO20" s="168"/>
      <c r="BP20" s="168"/>
      <c r="BQ20" s="168"/>
      <c r="BR20" s="168"/>
      <c r="BS20" s="168"/>
    </row>
    <row r="21" spans="1:71" s="48" customFormat="1" ht="22.5" customHeight="1" x14ac:dyDescent="0.15">
      <c r="A21" s="307">
        <v>2</v>
      </c>
      <c r="B21" s="105" t="s">
        <v>75</v>
      </c>
      <c r="C21" s="7">
        <f>'טיסות נסיעות ואשל'!I28</f>
        <v>0</v>
      </c>
      <c r="D21" s="68" t="str">
        <f t="shared" ref="D21:D25" si="6">IF(C21&gt;0,C21/$C$26,"")</f>
        <v/>
      </c>
      <c r="E21" s="298"/>
      <c r="F21" s="309"/>
      <c r="G21" s="295">
        <f>IF(COUNTA($G$12,$G$14,$G$16)=3,'טיסות נסיעות ואשל'!L28,0)</f>
        <v>0</v>
      </c>
      <c r="H21" s="75" t="str">
        <f t="shared" si="5"/>
        <v/>
      </c>
      <c r="I21" s="200"/>
      <c r="J21" s="221">
        <f>IF(COUNTA($J$12,$J$14,$J$16)=3,'טיסות נסיעות ואשל'!O28,0)</f>
        <v>0</v>
      </c>
      <c r="K21" s="222" t="str">
        <f t="shared" ref="K21:K27" si="7">IF(J21&gt;0,J21/$J$27,"")</f>
        <v/>
      </c>
      <c r="L21" s="200"/>
      <c r="M21" s="47"/>
      <c r="N21" s="180" t="str">
        <f>IF(C27=0,"",IF('טיסות נסיעות ואשל'!J28/('ראשי-פרטים כלליים וריכוז הוצאות'!C20+'ראשי-פרטים כלליים וריכוז הוצאות'!C22+'ראשי-פרטים כלליים וריכוז הוצאות'!C23+'ראשי-פרטים כלליים וריכוז הוצאות'!C24+'ראשי-פרטים כלליים וריכוז הוצאות'!C25+'ראשי-פרטים כלליים וריכוז הוצאות'!C26+'טיסות נסיעות ואשל'!J28)&gt;0.2,"לתשומת ליבכם תקציב הנסיעות מוגבל ל-20 אחוז מסך התקציב",""))</f>
        <v/>
      </c>
      <c r="O21" s="149"/>
      <c r="P21" s="149"/>
      <c r="Q21" s="149"/>
      <c r="R21" s="149"/>
      <c r="S21" s="149"/>
      <c r="T21" s="149"/>
      <c r="U21" s="149"/>
      <c r="V21" s="149"/>
      <c r="W21" s="149"/>
      <c r="X21" s="149"/>
      <c r="Y21" s="149"/>
      <c r="Z21" s="149"/>
      <c r="AA21" s="149"/>
      <c r="AB21" s="154"/>
      <c r="AC21" s="154"/>
      <c r="AD21" s="154"/>
      <c r="AE21" s="154"/>
      <c r="AF21" s="154"/>
      <c r="AG21" s="154"/>
      <c r="AH21" s="154"/>
      <c r="AI21" s="154"/>
      <c r="AJ21" s="154"/>
      <c r="AK21" s="154"/>
      <c r="AL21" s="154"/>
      <c r="AM21" s="154"/>
      <c r="AN21" s="167"/>
      <c r="AO21" s="167"/>
      <c r="AP21" s="168"/>
      <c r="AQ21" s="168"/>
      <c r="AR21" s="168"/>
      <c r="AS21" s="168"/>
      <c r="AT21" s="168"/>
      <c r="AU21" s="168"/>
      <c r="AV21" s="168"/>
      <c r="AW21" s="168"/>
      <c r="AX21" s="168"/>
      <c r="AY21" s="168"/>
      <c r="AZ21" s="168"/>
      <c r="BA21" s="168"/>
      <c r="BB21" s="168"/>
      <c r="BC21" s="168"/>
      <c r="BD21" s="168"/>
      <c r="BE21" s="168"/>
      <c r="BF21" s="168"/>
      <c r="BG21" s="168"/>
      <c r="BH21" s="168"/>
      <c r="BI21" s="168"/>
      <c r="BJ21" s="168"/>
      <c r="BK21" s="168"/>
      <c r="BL21" s="168"/>
      <c r="BM21" s="168"/>
      <c r="BN21" s="168"/>
      <c r="BO21" s="168"/>
      <c r="BP21" s="168"/>
      <c r="BQ21" s="168"/>
      <c r="BR21" s="168"/>
      <c r="BS21" s="168"/>
    </row>
    <row r="22" spans="1:71" s="48" customFormat="1" ht="22.5" customHeight="1" x14ac:dyDescent="0.2">
      <c r="A22" s="307">
        <v>3</v>
      </c>
      <c r="B22" s="106" t="s">
        <v>31</v>
      </c>
      <c r="C22" s="7">
        <f>'קבלני משנה בישראל'!D23</f>
        <v>0</v>
      </c>
      <c r="D22" s="68" t="str">
        <f t="shared" si="6"/>
        <v/>
      </c>
      <c r="E22" s="298"/>
      <c r="F22" s="309"/>
      <c r="G22" s="295">
        <f>IF(COUNTA($G$12,$G$14,$G$16)=3,'קבלני משנה בישראל'!F23,0)</f>
        <v>0</v>
      </c>
      <c r="H22" s="75" t="str">
        <f t="shared" si="5"/>
        <v/>
      </c>
      <c r="I22" s="200"/>
      <c r="J22" s="221">
        <f>IF(COUNTA($J$12,$J$14,$J$16)=3,'קבלני משנה בישראל'!I23,0)</f>
        <v>0</v>
      </c>
      <c r="K22" s="222" t="str">
        <f t="shared" si="7"/>
        <v/>
      </c>
      <c r="L22" s="200"/>
      <c r="M22" s="47"/>
      <c r="N22" s="356"/>
      <c r="O22" s="356"/>
      <c r="P22" s="356"/>
      <c r="Q22" s="356"/>
      <c r="R22" s="356"/>
      <c r="S22" s="356"/>
      <c r="T22" s="356"/>
      <c r="U22" s="356"/>
      <c r="V22" s="356"/>
      <c r="W22" s="356"/>
      <c r="X22" s="356"/>
      <c r="Y22" s="356"/>
      <c r="Z22" s="356"/>
      <c r="AA22" s="356"/>
      <c r="AB22" s="167"/>
      <c r="AC22" s="167"/>
      <c r="AD22" s="167"/>
      <c r="AE22" s="167"/>
      <c r="AF22" s="167"/>
      <c r="AG22" s="167"/>
      <c r="AH22" s="167"/>
      <c r="AI22" s="167"/>
      <c r="AJ22" s="167"/>
      <c r="AK22" s="167"/>
      <c r="AL22" s="167"/>
      <c r="AM22" s="167"/>
      <c r="AN22" s="167"/>
      <c r="AO22" s="167"/>
      <c r="AP22" s="168"/>
      <c r="AQ22" s="168"/>
      <c r="AR22" s="168"/>
      <c r="AS22" s="168"/>
      <c r="AT22" s="168"/>
      <c r="AU22" s="168"/>
      <c r="AV22" s="168"/>
      <c r="AW22" s="168"/>
      <c r="AX22" s="168"/>
      <c r="AY22" s="168"/>
      <c r="AZ22" s="168"/>
      <c r="BA22" s="168"/>
      <c r="BB22" s="168"/>
      <c r="BC22" s="168"/>
      <c r="BD22" s="168"/>
      <c r="BE22" s="168"/>
      <c r="BF22" s="168"/>
      <c r="BG22" s="168"/>
      <c r="BH22" s="168"/>
      <c r="BI22" s="168"/>
      <c r="BJ22" s="168"/>
      <c r="BK22" s="168"/>
      <c r="BL22" s="168"/>
      <c r="BM22" s="168"/>
      <c r="BN22" s="168"/>
      <c r="BO22" s="168"/>
      <c r="BP22" s="168"/>
      <c r="BQ22" s="168"/>
      <c r="BR22" s="168"/>
      <c r="BS22" s="168"/>
    </row>
    <row r="23" spans="1:71" s="48" customFormat="1" ht="22.5" customHeight="1" x14ac:dyDescent="0.2">
      <c r="A23" s="307">
        <v>4</v>
      </c>
      <c r="B23" s="105" t="s">
        <v>32</v>
      </c>
      <c r="C23" s="7">
        <f>'קבלני משנה בחוץ לארץ'!D23</f>
        <v>0</v>
      </c>
      <c r="D23" s="68" t="str">
        <f t="shared" si="6"/>
        <v/>
      </c>
      <c r="E23" s="298"/>
      <c r="F23" s="309"/>
      <c r="G23" s="295">
        <f>IF(COUNTA($G$12,$G$14,$G$16)=3,'קבלני משנה בחוץ לארץ'!F23,0)</f>
        <v>0</v>
      </c>
      <c r="H23" s="75" t="str">
        <f t="shared" si="5"/>
        <v/>
      </c>
      <c r="I23" s="201"/>
      <c r="J23" s="221">
        <f>IF(COUNTA($J$12,$J$14,$J$16)=3,'קבלני משנה בחוץ לארץ'!I23,0)</f>
        <v>0</v>
      </c>
      <c r="K23" s="222" t="str">
        <f t="shared" si="7"/>
        <v/>
      </c>
      <c r="L23" s="200"/>
      <c r="M23" s="47"/>
      <c r="O23" s="168"/>
      <c r="P23" s="168"/>
      <c r="Q23" s="168"/>
      <c r="R23" s="168"/>
      <c r="S23" s="168"/>
      <c r="T23" s="168"/>
      <c r="U23" s="168"/>
      <c r="V23" s="168"/>
      <c r="W23" s="168"/>
      <c r="X23" s="168"/>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168"/>
      <c r="BE23" s="168"/>
      <c r="BF23" s="168"/>
      <c r="BG23" s="168"/>
      <c r="BH23" s="168"/>
      <c r="BI23" s="168"/>
      <c r="BJ23" s="168"/>
      <c r="BK23" s="168"/>
      <c r="BL23" s="168"/>
      <c r="BM23" s="168"/>
      <c r="BN23" s="168"/>
      <c r="BO23" s="168"/>
      <c r="BP23" s="168"/>
      <c r="BQ23" s="168"/>
      <c r="BR23" s="168"/>
      <c r="BS23" s="168"/>
    </row>
    <row r="24" spans="1:71" s="48" customFormat="1" ht="22.5" customHeight="1" x14ac:dyDescent="0.2">
      <c r="A24" s="307">
        <v>5</v>
      </c>
      <c r="B24" s="105" t="s">
        <v>76</v>
      </c>
      <c r="C24" s="7">
        <f>'חומרים '!F53</f>
        <v>0</v>
      </c>
      <c r="D24" s="68" t="str">
        <f t="shared" si="6"/>
        <v/>
      </c>
      <c r="E24" s="298"/>
      <c r="F24" s="309"/>
      <c r="G24" s="295">
        <f>IF(COUNTA($G$12,$G$14,$G$16)=3,'חומרים '!H53,0)</f>
        <v>0</v>
      </c>
      <c r="H24" s="75" t="str">
        <f t="shared" si="5"/>
        <v/>
      </c>
      <c r="I24" s="196"/>
      <c r="J24" s="221">
        <f>IF(COUNTA($J$12,$J$14,$J$16)=3,'חומרים '!K53,0)</f>
        <v>0</v>
      </c>
      <c r="K24" s="222" t="str">
        <f t="shared" si="7"/>
        <v/>
      </c>
      <c r="L24" s="196"/>
      <c r="M24" s="47"/>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168"/>
      <c r="BE24" s="168"/>
      <c r="BF24" s="168"/>
      <c r="BG24" s="168"/>
      <c r="BH24" s="168"/>
      <c r="BI24" s="168"/>
      <c r="BJ24" s="168"/>
      <c r="BK24" s="168"/>
      <c r="BL24" s="168"/>
      <c r="BM24" s="168"/>
      <c r="BN24" s="168"/>
      <c r="BO24" s="168"/>
      <c r="BP24" s="168"/>
      <c r="BQ24" s="168"/>
      <c r="BR24" s="168"/>
      <c r="BS24" s="168"/>
    </row>
    <row r="25" spans="1:71" s="48" customFormat="1" ht="22.5" customHeight="1" x14ac:dyDescent="0.2">
      <c r="A25" s="307">
        <v>6</v>
      </c>
      <c r="B25" s="185" t="s">
        <v>88</v>
      </c>
      <c r="C25" s="7">
        <f>יועצים!F33</f>
        <v>0</v>
      </c>
      <c r="D25" s="68" t="str">
        <f t="shared" si="6"/>
        <v/>
      </c>
      <c r="E25" s="298"/>
      <c r="F25" s="309"/>
      <c r="G25" s="295">
        <f>IF(COUNTA($G$12,$G$14,$G$16)=3,יועצים!I33,0)</f>
        <v>0</v>
      </c>
      <c r="H25" s="75" t="str">
        <f t="shared" si="5"/>
        <v/>
      </c>
      <c r="I25" s="202"/>
      <c r="J25" s="221">
        <f>IF(COUNTA($J$12,$J$14,$J$16)=3,יועצים!M33,0)</f>
        <v>0</v>
      </c>
      <c r="K25" s="222" t="str">
        <f t="shared" si="7"/>
        <v/>
      </c>
      <c r="L25" s="202"/>
      <c r="M25" s="47"/>
      <c r="O25" s="168"/>
      <c r="P25" s="168"/>
      <c r="Q25" s="168"/>
      <c r="R25" s="168"/>
      <c r="S25" s="168"/>
      <c r="T25" s="168"/>
      <c r="U25" s="168"/>
      <c r="V25" s="168"/>
      <c r="W25" s="168"/>
      <c r="X25" s="168"/>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168"/>
      <c r="BE25" s="168"/>
      <c r="BF25" s="168"/>
      <c r="BG25" s="168"/>
      <c r="BH25" s="168"/>
      <c r="BI25" s="168"/>
      <c r="BJ25" s="168"/>
      <c r="BK25" s="168"/>
      <c r="BL25" s="168"/>
      <c r="BM25" s="168"/>
      <c r="BN25" s="168"/>
      <c r="BO25" s="168"/>
      <c r="BP25" s="168"/>
      <c r="BQ25" s="168"/>
      <c r="BR25" s="168"/>
      <c r="BS25" s="168"/>
    </row>
    <row r="26" spans="1:71" s="48" customFormat="1" ht="24.75" customHeight="1" thickBot="1" x14ac:dyDescent="0.25">
      <c r="A26" s="310"/>
      <c r="B26" s="69" t="s">
        <v>173</v>
      </c>
      <c r="C26" s="107">
        <f>SUM(C20:C25)</f>
        <v>0</v>
      </c>
      <c r="D26" s="108" t="str">
        <f>IF($C$27&gt;0,C26/$C$26,"")</f>
        <v/>
      </c>
      <c r="E26" s="107" t="str">
        <f>IF(I4=1,"",(SUM(E20:E25)))</f>
        <v/>
      </c>
      <c r="F26" s="311" t="str">
        <f>IF(I4=1,"",(SUM(F20:F25)))</f>
        <v/>
      </c>
      <c r="G26" s="295"/>
      <c r="H26" s="75"/>
      <c r="I26" s="196"/>
      <c r="J26" s="223"/>
      <c r="K26" s="224"/>
      <c r="L26" s="196"/>
      <c r="M26" s="47"/>
      <c r="O26" s="168"/>
      <c r="P26" s="168"/>
      <c r="Q26" s="168"/>
      <c r="R26" s="168"/>
      <c r="S26" s="168"/>
      <c r="T26" s="168"/>
      <c r="U26" s="168"/>
      <c r="V26" s="168"/>
      <c r="W26" s="168"/>
      <c r="X26" s="168"/>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168"/>
      <c r="BE26" s="168"/>
      <c r="BF26" s="168"/>
      <c r="BG26" s="168"/>
      <c r="BH26" s="168"/>
      <c r="BI26" s="168"/>
      <c r="BJ26" s="168"/>
      <c r="BK26" s="168"/>
      <c r="BL26" s="168"/>
      <c r="BM26" s="168"/>
      <c r="BN26" s="168"/>
      <c r="BO26" s="168"/>
      <c r="BP26" s="168"/>
      <c r="BQ26" s="168"/>
      <c r="BR26" s="168"/>
      <c r="BS26" s="168"/>
    </row>
    <row r="27" spans="1:71" s="48" customFormat="1" ht="22.5" customHeight="1" thickBot="1" x14ac:dyDescent="0.25">
      <c r="A27" s="310"/>
      <c r="B27" s="69" t="s">
        <v>174</v>
      </c>
      <c r="C27" s="107">
        <f>SUM(C20:C26)*F18</f>
        <v>0</v>
      </c>
      <c r="D27" s="108"/>
      <c r="E27" s="107" t="str">
        <f>IF(I4=1,"",(E26*$F$18))</f>
        <v/>
      </c>
      <c r="F27" s="311" t="str">
        <f>IF(I4=1,"",(F26*$F$18))</f>
        <v/>
      </c>
      <c r="G27" s="296">
        <f>SUM(G20:G26)</f>
        <v>0</v>
      </c>
      <c r="H27" s="76" t="str">
        <f>IF($G$27&gt;0,G27/$G$27,"")</f>
        <v/>
      </c>
      <c r="I27" s="196"/>
      <c r="J27" s="225">
        <f>SUM(J20:J26)</f>
        <v>0</v>
      </c>
      <c r="K27" s="226" t="str">
        <f t="shared" si="7"/>
        <v/>
      </c>
      <c r="L27" s="196"/>
      <c r="M27" s="47"/>
      <c r="O27" s="168"/>
      <c r="P27" s="168"/>
      <c r="Q27" s="168"/>
      <c r="R27" s="168"/>
      <c r="S27" s="168"/>
      <c r="T27" s="168"/>
      <c r="U27" s="168"/>
      <c r="V27" s="168"/>
      <c r="W27" s="168"/>
      <c r="X27" s="168"/>
      <c r="Y27" s="168"/>
      <c r="Z27" s="168"/>
      <c r="AA27" s="168"/>
      <c r="AB27" s="168"/>
      <c r="AC27" s="168"/>
      <c r="AD27" s="168"/>
      <c r="AE27" s="168"/>
      <c r="AF27" s="168"/>
      <c r="AG27" s="168"/>
      <c r="AH27" s="168"/>
      <c r="AI27" s="168"/>
      <c r="AJ27" s="168"/>
      <c r="AK27" s="168"/>
      <c r="AL27" s="168"/>
      <c r="AM27" s="168"/>
      <c r="AN27" s="168"/>
      <c r="AO27" s="168"/>
      <c r="AP27" s="168"/>
      <c r="AQ27" s="168"/>
      <c r="AR27" s="168"/>
      <c r="AS27" s="168"/>
      <c r="AT27" s="168"/>
      <c r="AU27" s="168"/>
      <c r="AV27" s="168"/>
      <c r="AW27" s="168"/>
      <c r="AX27" s="168"/>
      <c r="AY27" s="168"/>
      <c r="AZ27" s="168"/>
      <c r="BA27" s="168"/>
      <c r="BB27" s="168"/>
      <c r="BC27" s="168"/>
      <c r="BD27" s="168"/>
      <c r="BE27" s="168"/>
      <c r="BF27" s="168"/>
      <c r="BG27" s="168"/>
      <c r="BH27" s="168"/>
      <c r="BI27" s="168"/>
      <c r="BJ27" s="168"/>
      <c r="BK27" s="168"/>
      <c r="BL27" s="168"/>
      <c r="BM27" s="168"/>
      <c r="BN27" s="168"/>
      <c r="BO27" s="168"/>
      <c r="BP27" s="168"/>
      <c r="BQ27" s="168"/>
      <c r="BR27" s="168"/>
      <c r="BS27" s="168"/>
    </row>
    <row r="28" spans="1:71" ht="21.75" customHeight="1" x14ac:dyDescent="0.2">
      <c r="A28" s="50"/>
      <c r="B28" s="51"/>
      <c r="C28" s="51"/>
      <c r="D28" s="51"/>
      <c r="E28" s="51"/>
      <c r="F28" s="49"/>
      <c r="G28" s="302"/>
      <c r="H28" s="21"/>
      <c r="J28" s="213"/>
      <c r="K28" s="21"/>
      <c r="M28" s="22"/>
    </row>
    <row r="29" spans="1:71" s="53" customFormat="1" ht="39.75" customHeight="1" x14ac:dyDescent="0.2">
      <c r="A29" s="348"/>
      <c r="B29" s="349"/>
      <c r="C29" s="350"/>
      <c r="D29" s="351"/>
      <c r="E29" s="344"/>
      <c r="F29" s="345"/>
      <c r="G29" s="96"/>
      <c r="H29" s="77"/>
      <c r="I29" s="196"/>
      <c r="J29" s="216"/>
      <c r="K29" s="77"/>
      <c r="L29" s="196"/>
      <c r="M29" s="52"/>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c r="BS29" s="169"/>
    </row>
    <row r="30" spans="1:71" ht="17.100000000000001" customHeight="1" x14ac:dyDescent="0.2">
      <c r="A30" s="347" t="s">
        <v>10</v>
      </c>
      <c r="B30" s="343"/>
      <c r="C30" s="343" t="s">
        <v>50</v>
      </c>
      <c r="D30" s="343"/>
      <c r="E30" s="343" t="s">
        <v>9</v>
      </c>
      <c r="F30" s="346"/>
      <c r="G30" s="54"/>
      <c r="H30" s="30"/>
      <c r="J30" s="214"/>
      <c r="K30" s="30"/>
    </row>
    <row r="31" spans="1:71" ht="13.5" thickBot="1" x14ac:dyDescent="0.25">
      <c r="A31" s="70"/>
      <c r="B31" s="71"/>
      <c r="C31" s="55"/>
      <c r="D31" s="72"/>
      <c r="E31" s="72"/>
      <c r="F31" s="73"/>
      <c r="G31" s="303"/>
      <c r="H31" s="56"/>
      <c r="J31" s="217"/>
      <c r="K31" s="56"/>
    </row>
    <row r="32" spans="1:71" x14ac:dyDescent="0.2">
      <c r="C32" s="20" t="s">
        <v>6</v>
      </c>
    </row>
    <row r="36" spans="1:71" hidden="1" x14ac:dyDescent="0.2"/>
    <row r="37" spans="1:71" hidden="1" x14ac:dyDescent="0.2">
      <c r="A37" s="233" t="s">
        <v>110</v>
      </c>
      <c r="G37" s="20"/>
      <c r="H37" s="20"/>
      <c r="I37" s="20"/>
      <c r="J37" s="20"/>
      <c r="K37" s="20"/>
      <c r="L37" s="20"/>
      <c r="M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row>
    <row r="38" spans="1:71" hidden="1" x14ac:dyDescent="0.2">
      <c r="A38" s="20" t="s">
        <v>97</v>
      </c>
      <c r="G38" s="20"/>
      <c r="H38" s="20"/>
      <c r="I38" s="20"/>
      <c r="J38" s="20"/>
      <c r="K38" s="20"/>
      <c r="L38" s="20"/>
      <c r="M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row>
    <row r="39" spans="1:71" hidden="1" x14ac:dyDescent="0.2">
      <c r="A39" s="233" t="s">
        <v>135</v>
      </c>
      <c r="G39" s="20"/>
      <c r="H39" s="20"/>
      <c r="I39" s="20"/>
      <c r="J39" s="20"/>
      <c r="K39" s="20"/>
      <c r="L39" s="20"/>
      <c r="M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row>
    <row r="40" spans="1:71" hidden="1" x14ac:dyDescent="0.2"/>
    <row r="41" spans="1:71" hidden="1" x14ac:dyDescent="0.2">
      <c r="A41" s="233" t="s">
        <v>109</v>
      </c>
      <c r="G41" s="20"/>
      <c r="H41" s="20"/>
      <c r="I41" s="20"/>
      <c r="J41" s="20"/>
      <c r="K41" s="20"/>
      <c r="L41" s="20"/>
      <c r="M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row>
    <row r="42" spans="1:71" hidden="1" x14ac:dyDescent="0.2">
      <c r="A42" s="237" t="s">
        <v>102</v>
      </c>
      <c r="G42" s="20"/>
      <c r="H42" s="20"/>
      <c r="I42" s="20"/>
      <c r="J42" s="20"/>
      <c r="K42" s="20"/>
      <c r="L42" s="20"/>
      <c r="M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row>
    <row r="43" spans="1:71" hidden="1" x14ac:dyDescent="0.2">
      <c r="A43" s="237" t="s">
        <v>103</v>
      </c>
      <c r="G43" s="20"/>
      <c r="H43" s="20"/>
      <c r="I43" s="20"/>
      <c r="J43" s="20"/>
      <c r="K43" s="20"/>
      <c r="L43" s="20"/>
      <c r="M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row>
    <row r="44" spans="1:71" hidden="1" x14ac:dyDescent="0.2"/>
    <row r="45" spans="1:71" hidden="1" x14ac:dyDescent="0.2">
      <c r="A45" s="57" t="s">
        <v>11</v>
      </c>
      <c r="D45" s="20" t="s">
        <v>6</v>
      </c>
      <c r="G45" s="20"/>
      <c r="H45" s="20"/>
      <c r="I45" s="20"/>
      <c r="J45" s="20"/>
      <c r="K45" s="20"/>
      <c r="L45" s="20"/>
      <c r="M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row>
    <row r="46" spans="1:71" hidden="1" x14ac:dyDescent="0.2">
      <c r="A46" s="57" t="s">
        <v>12</v>
      </c>
      <c r="G46" s="20"/>
      <c r="H46" s="20"/>
      <c r="I46" s="20"/>
      <c r="J46" s="20"/>
      <c r="K46" s="20"/>
      <c r="L46" s="20"/>
      <c r="M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row>
    <row r="47" spans="1:71" hidden="1" x14ac:dyDescent="0.2">
      <c r="A47" s="57" t="s">
        <v>13</v>
      </c>
      <c r="G47" s="20"/>
      <c r="H47" s="20"/>
      <c r="I47" s="20"/>
      <c r="J47" s="20"/>
      <c r="K47" s="20"/>
      <c r="L47" s="20"/>
      <c r="M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row>
    <row r="48" spans="1:71" hidden="1" x14ac:dyDescent="0.2">
      <c r="A48" s="57" t="s">
        <v>14</v>
      </c>
      <c r="G48" s="20"/>
      <c r="H48" s="20"/>
      <c r="I48" s="20"/>
      <c r="J48" s="20"/>
      <c r="K48" s="20"/>
      <c r="L48" s="20"/>
      <c r="M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row>
    <row r="49" spans="1:71" hidden="1" x14ac:dyDescent="0.2">
      <c r="A49" s="57" t="s">
        <v>15</v>
      </c>
    </row>
    <row r="50" spans="1:71" hidden="1" x14ac:dyDescent="0.2"/>
    <row r="51" spans="1:71" hidden="1" x14ac:dyDescent="0.2"/>
    <row r="52" spans="1:71" hidden="1" x14ac:dyDescent="0.2">
      <c r="A52" s="233" t="s">
        <v>178</v>
      </c>
    </row>
    <row r="53" spans="1:71" hidden="1" x14ac:dyDescent="0.2">
      <c r="A53" s="297">
        <v>0.5</v>
      </c>
    </row>
    <row r="54" spans="1:71" hidden="1" x14ac:dyDescent="0.2">
      <c r="A54" s="297">
        <v>0.6</v>
      </c>
    </row>
    <row r="55" spans="1:71" hidden="1" x14ac:dyDescent="0.2"/>
    <row r="56" spans="1:71" hidden="1" x14ac:dyDescent="0.2"/>
    <row r="57" spans="1:71" hidden="1" x14ac:dyDescent="0.2"/>
    <row r="58" spans="1:71" s="1" customFormat="1" hidden="1" x14ac:dyDescent="0.2">
      <c r="G58" s="58"/>
      <c r="H58" s="58"/>
      <c r="I58" s="196"/>
      <c r="J58" s="186"/>
      <c r="K58" s="186"/>
      <c r="L58" s="196"/>
      <c r="M58" s="59"/>
      <c r="O58" s="152"/>
      <c r="P58" s="152"/>
      <c r="Q58" s="152"/>
      <c r="R58" s="152"/>
      <c r="S58" s="152"/>
      <c r="T58" s="152"/>
      <c r="U58" s="152"/>
      <c r="V58" s="152"/>
      <c r="W58" s="152"/>
      <c r="X58" s="152"/>
      <c r="Y58" s="152"/>
      <c r="Z58" s="152"/>
      <c r="AA58" s="152"/>
      <c r="AB58" s="152"/>
      <c r="AC58" s="152"/>
      <c r="AD58" s="152"/>
      <c r="AE58" s="152"/>
      <c r="AF58" s="152"/>
      <c r="AG58" s="152"/>
      <c r="AH58" s="152"/>
      <c r="AI58" s="152"/>
      <c r="AJ58" s="152"/>
      <c r="AK58" s="152"/>
      <c r="AL58" s="152"/>
      <c r="AM58" s="152"/>
      <c r="AN58" s="152"/>
      <c r="AO58" s="152"/>
      <c r="AP58" s="152"/>
      <c r="AQ58" s="152"/>
      <c r="AR58" s="152"/>
      <c r="AS58" s="152"/>
      <c r="AT58" s="152"/>
      <c r="AU58" s="152"/>
      <c r="AV58" s="152"/>
      <c r="AW58" s="152"/>
      <c r="AX58" s="152"/>
      <c r="AY58" s="152"/>
      <c r="AZ58" s="152"/>
      <c r="BA58" s="152"/>
      <c r="BB58" s="152"/>
      <c r="BC58" s="152"/>
      <c r="BD58" s="152"/>
      <c r="BE58" s="152"/>
      <c r="BF58" s="152"/>
      <c r="BG58" s="152"/>
      <c r="BH58" s="152"/>
      <c r="BI58" s="152"/>
      <c r="BJ58" s="152"/>
      <c r="BK58" s="152"/>
      <c r="BL58" s="152"/>
      <c r="BM58" s="152"/>
      <c r="BN58" s="152"/>
      <c r="BO58" s="152"/>
      <c r="BP58" s="152"/>
      <c r="BQ58" s="152"/>
      <c r="BR58" s="152"/>
      <c r="BS58" s="152"/>
    </row>
    <row r="59" spans="1:71" s="1" customFormat="1" hidden="1" x14ac:dyDescent="0.2">
      <c r="A59" s="228" t="s">
        <v>132</v>
      </c>
      <c r="B59" s="228" t="s">
        <v>133</v>
      </c>
      <c r="C59" s="228" t="s">
        <v>134</v>
      </c>
      <c r="G59" s="58"/>
      <c r="H59" s="58"/>
      <c r="I59" s="196"/>
      <c r="J59" s="186"/>
      <c r="K59" s="186"/>
      <c r="L59" s="196"/>
      <c r="M59" s="59"/>
      <c r="O59" s="152"/>
      <c r="P59" s="152"/>
      <c r="Q59" s="152"/>
      <c r="R59" s="152"/>
      <c r="S59" s="152"/>
      <c r="T59" s="152"/>
      <c r="U59" s="152"/>
      <c r="V59" s="152"/>
      <c r="W59" s="152"/>
      <c r="X59" s="152"/>
      <c r="Y59" s="152"/>
      <c r="Z59" s="152"/>
      <c r="AA59" s="152"/>
      <c r="AB59" s="152"/>
      <c r="AC59" s="152"/>
      <c r="AD59" s="152"/>
      <c r="AE59" s="152"/>
      <c r="AF59" s="152"/>
      <c r="AG59" s="152"/>
      <c r="AH59" s="152"/>
      <c r="AI59" s="152"/>
      <c r="AJ59" s="152"/>
      <c r="AK59" s="152"/>
      <c r="AL59" s="152"/>
      <c r="AM59" s="152"/>
      <c r="AN59" s="152"/>
      <c r="AO59" s="152"/>
      <c r="AP59" s="152"/>
      <c r="AQ59" s="152"/>
      <c r="AR59" s="152"/>
      <c r="AS59" s="152"/>
      <c r="AT59" s="152"/>
      <c r="AU59" s="152"/>
      <c r="AV59" s="152"/>
      <c r="AW59" s="152"/>
      <c r="AX59" s="152"/>
      <c r="AY59" s="152"/>
      <c r="AZ59" s="152"/>
      <c r="BA59" s="152"/>
      <c r="BB59" s="152"/>
      <c r="BC59" s="152"/>
      <c r="BD59" s="152"/>
      <c r="BE59" s="152"/>
      <c r="BF59" s="152"/>
      <c r="BG59" s="152"/>
      <c r="BH59" s="152"/>
      <c r="BI59" s="152"/>
      <c r="BJ59" s="152"/>
      <c r="BK59" s="152"/>
      <c r="BL59" s="152"/>
      <c r="BM59" s="152"/>
      <c r="BN59" s="152"/>
      <c r="BO59" s="152"/>
      <c r="BP59" s="152"/>
      <c r="BQ59" s="152"/>
      <c r="BR59" s="152"/>
      <c r="BS59" s="152"/>
    </row>
    <row r="60" spans="1:71" s="228" customFormat="1" hidden="1" x14ac:dyDescent="0.2">
      <c r="A60" s="227">
        <v>42005</v>
      </c>
      <c r="B60" s="227">
        <v>42035</v>
      </c>
      <c r="C60" s="228" t="s">
        <v>112</v>
      </c>
      <c r="G60" s="229"/>
      <c r="H60" s="229"/>
      <c r="I60" s="196"/>
      <c r="J60" s="229"/>
      <c r="K60" s="229"/>
      <c r="L60" s="196"/>
      <c r="M60" s="230"/>
      <c r="O60" s="231"/>
      <c r="P60" s="231"/>
      <c r="Q60" s="231"/>
      <c r="R60" s="231"/>
      <c r="S60" s="231"/>
      <c r="T60" s="231"/>
      <c r="U60" s="231"/>
      <c r="V60" s="231"/>
      <c r="W60" s="231"/>
      <c r="X60" s="231"/>
      <c r="Y60" s="231"/>
      <c r="Z60" s="231"/>
      <c r="AA60" s="231"/>
      <c r="AB60" s="231"/>
      <c r="AC60" s="231"/>
      <c r="AD60" s="231"/>
      <c r="AE60" s="231"/>
      <c r="AF60" s="231"/>
      <c r="AG60" s="231"/>
      <c r="AH60" s="231"/>
      <c r="AI60" s="231"/>
      <c r="AJ60" s="231"/>
      <c r="AK60" s="231"/>
      <c r="AL60" s="231"/>
      <c r="AM60" s="231"/>
      <c r="AN60" s="231"/>
      <c r="AO60" s="231"/>
      <c r="AP60" s="231"/>
      <c r="AQ60" s="231"/>
      <c r="AR60" s="231"/>
      <c r="AS60" s="231"/>
      <c r="AT60" s="231"/>
      <c r="AU60" s="231"/>
      <c r="AV60" s="231"/>
      <c r="AW60" s="231"/>
      <c r="AX60" s="231"/>
      <c r="AY60" s="231"/>
      <c r="AZ60" s="231"/>
      <c r="BA60" s="231"/>
      <c r="BB60" s="231"/>
      <c r="BC60" s="231"/>
      <c r="BD60" s="231"/>
      <c r="BE60" s="231"/>
      <c r="BF60" s="231"/>
      <c r="BG60" s="231"/>
      <c r="BH60" s="231"/>
      <c r="BI60" s="231"/>
      <c r="BJ60" s="231"/>
      <c r="BK60" s="231"/>
      <c r="BL60" s="231"/>
      <c r="BM60" s="231"/>
      <c r="BN60" s="231"/>
      <c r="BO60" s="231"/>
      <c r="BP60" s="231"/>
      <c r="BQ60" s="231"/>
      <c r="BR60" s="231"/>
      <c r="BS60" s="231"/>
    </row>
    <row r="61" spans="1:71" s="228" customFormat="1" hidden="1" x14ac:dyDescent="0.2">
      <c r="A61" s="227">
        <v>42036</v>
      </c>
      <c r="B61" s="227">
        <v>42063</v>
      </c>
      <c r="C61" s="228" t="s">
        <v>113</v>
      </c>
      <c r="G61" s="229"/>
      <c r="H61" s="229"/>
      <c r="I61" s="196"/>
      <c r="J61" s="229"/>
      <c r="K61" s="229"/>
      <c r="L61" s="196"/>
      <c r="M61" s="230"/>
      <c r="O61" s="231"/>
      <c r="P61" s="231"/>
      <c r="Q61" s="231"/>
      <c r="R61" s="231"/>
      <c r="S61" s="231"/>
      <c r="T61" s="231"/>
      <c r="U61" s="231"/>
      <c r="V61" s="231"/>
      <c r="W61" s="231"/>
      <c r="X61" s="231"/>
      <c r="Y61" s="231"/>
      <c r="Z61" s="231"/>
      <c r="AA61" s="231"/>
      <c r="AB61" s="231"/>
      <c r="AC61" s="231"/>
      <c r="AD61" s="231"/>
      <c r="AE61" s="231"/>
      <c r="AF61" s="231"/>
      <c r="AG61" s="231"/>
      <c r="AH61" s="231"/>
      <c r="AI61" s="231"/>
      <c r="AJ61" s="231"/>
      <c r="AK61" s="231"/>
      <c r="AL61" s="231"/>
      <c r="AM61" s="231"/>
      <c r="AN61" s="231"/>
      <c r="AO61" s="231"/>
      <c r="AP61" s="231"/>
      <c r="AQ61" s="231"/>
      <c r="AR61" s="231"/>
      <c r="AS61" s="231"/>
      <c r="AT61" s="231"/>
      <c r="AU61" s="231"/>
      <c r="AV61" s="231"/>
      <c r="AW61" s="231"/>
      <c r="AX61" s="231"/>
      <c r="AY61" s="231"/>
      <c r="AZ61" s="231"/>
      <c r="BA61" s="231"/>
      <c r="BB61" s="231"/>
      <c r="BC61" s="231"/>
      <c r="BD61" s="231"/>
      <c r="BE61" s="231"/>
      <c r="BF61" s="231"/>
      <c r="BG61" s="231"/>
      <c r="BH61" s="231"/>
      <c r="BI61" s="231"/>
      <c r="BJ61" s="231"/>
      <c r="BK61" s="231"/>
      <c r="BL61" s="231"/>
      <c r="BM61" s="231"/>
      <c r="BN61" s="231"/>
      <c r="BO61" s="231"/>
      <c r="BP61" s="231"/>
      <c r="BQ61" s="231"/>
      <c r="BR61" s="231"/>
      <c r="BS61" s="231"/>
    </row>
    <row r="62" spans="1:71" s="228" customFormat="1" hidden="1" x14ac:dyDescent="0.2">
      <c r="A62" s="227">
        <v>42064</v>
      </c>
      <c r="B62" s="227">
        <v>42094</v>
      </c>
      <c r="C62" s="228" t="s">
        <v>114</v>
      </c>
      <c r="G62" s="229"/>
      <c r="H62" s="229"/>
      <c r="I62" s="196"/>
      <c r="J62" s="229"/>
      <c r="K62" s="229"/>
      <c r="L62" s="196"/>
      <c r="M62" s="230"/>
      <c r="O62" s="231"/>
      <c r="P62" s="231"/>
      <c r="Q62" s="231"/>
      <c r="R62" s="231"/>
      <c r="S62" s="231"/>
      <c r="T62" s="231"/>
      <c r="U62" s="231"/>
      <c r="V62" s="231"/>
      <c r="W62" s="231"/>
      <c r="X62" s="231"/>
      <c r="Y62" s="231"/>
      <c r="Z62" s="231"/>
      <c r="AA62" s="231"/>
      <c r="AB62" s="231"/>
      <c r="AC62" s="231"/>
      <c r="AD62" s="231"/>
      <c r="AE62" s="231"/>
      <c r="AF62" s="231"/>
      <c r="AG62" s="231"/>
      <c r="AH62" s="231"/>
      <c r="AI62" s="231"/>
      <c r="AJ62" s="231"/>
      <c r="AK62" s="231"/>
      <c r="AL62" s="231"/>
      <c r="AM62" s="231"/>
      <c r="AN62" s="231"/>
      <c r="AO62" s="231"/>
      <c r="AP62" s="231"/>
      <c r="AQ62" s="231"/>
      <c r="AR62" s="231"/>
      <c r="AS62" s="231"/>
      <c r="AT62" s="231"/>
      <c r="AU62" s="231"/>
      <c r="AV62" s="231"/>
      <c r="AW62" s="231"/>
      <c r="AX62" s="231"/>
      <c r="AY62" s="231"/>
      <c r="AZ62" s="231"/>
      <c r="BA62" s="231"/>
      <c r="BB62" s="231"/>
      <c r="BC62" s="231"/>
      <c r="BD62" s="231"/>
      <c r="BE62" s="231"/>
      <c r="BF62" s="231"/>
      <c r="BG62" s="231"/>
      <c r="BH62" s="231"/>
      <c r="BI62" s="231"/>
      <c r="BJ62" s="231"/>
      <c r="BK62" s="231"/>
      <c r="BL62" s="231"/>
      <c r="BM62" s="231"/>
      <c r="BN62" s="231"/>
      <c r="BO62" s="231"/>
      <c r="BP62" s="231"/>
      <c r="BQ62" s="231"/>
      <c r="BR62" s="231"/>
      <c r="BS62" s="231"/>
    </row>
    <row r="63" spans="1:71" s="228" customFormat="1" hidden="1" x14ac:dyDescent="0.2">
      <c r="A63" s="227">
        <v>42095</v>
      </c>
      <c r="B63" s="227">
        <v>42124</v>
      </c>
      <c r="C63" s="228" t="s">
        <v>115</v>
      </c>
      <c r="G63" s="229"/>
      <c r="H63" s="229"/>
      <c r="I63" s="196"/>
      <c r="J63" s="229"/>
      <c r="K63" s="229"/>
      <c r="L63" s="196"/>
      <c r="M63" s="230"/>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1"/>
      <c r="AY63" s="231"/>
      <c r="AZ63" s="231"/>
      <c r="BA63" s="231"/>
      <c r="BB63" s="231"/>
      <c r="BC63" s="231"/>
      <c r="BD63" s="231"/>
      <c r="BE63" s="231"/>
      <c r="BF63" s="231"/>
      <c r="BG63" s="231"/>
      <c r="BH63" s="231"/>
      <c r="BI63" s="231"/>
      <c r="BJ63" s="231"/>
      <c r="BK63" s="231"/>
      <c r="BL63" s="231"/>
      <c r="BM63" s="231"/>
      <c r="BN63" s="231"/>
      <c r="BO63" s="231"/>
      <c r="BP63" s="231"/>
      <c r="BQ63" s="231"/>
      <c r="BR63" s="231"/>
      <c r="BS63" s="231"/>
    </row>
    <row r="64" spans="1:71" s="228" customFormat="1" hidden="1" x14ac:dyDescent="0.2">
      <c r="A64" s="227">
        <v>42125</v>
      </c>
      <c r="B64" s="227">
        <v>42155</v>
      </c>
      <c r="C64" s="228" t="s">
        <v>116</v>
      </c>
      <c r="G64" s="229"/>
      <c r="H64" s="229"/>
      <c r="I64" s="196"/>
      <c r="J64" s="229"/>
      <c r="K64" s="229"/>
      <c r="L64" s="196"/>
      <c r="M64" s="230"/>
      <c r="O64" s="231"/>
      <c r="P64" s="231"/>
      <c r="Q64" s="231"/>
      <c r="R64" s="231"/>
      <c r="S64" s="231"/>
      <c r="T64" s="231"/>
      <c r="U64" s="231"/>
      <c r="V64" s="231"/>
      <c r="W64" s="231"/>
      <c r="X64" s="231"/>
      <c r="Y64" s="231"/>
      <c r="Z64" s="231"/>
      <c r="AA64" s="231"/>
      <c r="AB64" s="231"/>
      <c r="AC64" s="231"/>
      <c r="AD64" s="231"/>
      <c r="AE64" s="231"/>
      <c r="AF64" s="231"/>
      <c r="AG64" s="231"/>
      <c r="AH64" s="231"/>
      <c r="AI64" s="231"/>
      <c r="AJ64" s="231"/>
      <c r="AK64" s="231"/>
      <c r="AL64" s="231"/>
      <c r="AM64" s="231"/>
      <c r="AN64" s="231"/>
      <c r="AO64" s="231"/>
      <c r="AP64" s="231"/>
      <c r="AQ64" s="231"/>
      <c r="AR64" s="231"/>
      <c r="AS64" s="231"/>
      <c r="AT64" s="231"/>
      <c r="AU64" s="231"/>
      <c r="AV64" s="231"/>
      <c r="AW64" s="231"/>
      <c r="AX64" s="231"/>
      <c r="AY64" s="231"/>
      <c r="AZ64" s="231"/>
      <c r="BA64" s="231"/>
      <c r="BB64" s="231"/>
      <c r="BC64" s="231"/>
      <c r="BD64" s="231"/>
      <c r="BE64" s="231"/>
      <c r="BF64" s="231"/>
      <c r="BG64" s="231"/>
      <c r="BH64" s="231"/>
      <c r="BI64" s="231"/>
      <c r="BJ64" s="231"/>
      <c r="BK64" s="231"/>
      <c r="BL64" s="231"/>
      <c r="BM64" s="231"/>
      <c r="BN64" s="231"/>
      <c r="BO64" s="231"/>
      <c r="BP64" s="231"/>
      <c r="BQ64" s="231"/>
      <c r="BR64" s="231"/>
      <c r="BS64" s="231"/>
    </row>
    <row r="65" spans="1:71" s="228" customFormat="1" hidden="1" x14ac:dyDescent="0.2">
      <c r="A65" s="227">
        <v>42156</v>
      </c>
      <c r="B65" s="227">
        <v>42185</v>
      </c>
      <c r="C65" s="228" t="s">
        <v>117</v>
      </c>
      <c r="G65" s="229"/>
      <c r="H65" s="229"/>
      <c r="I65" s="196"/>
      <c r="J65" s="229"/>
      <c r="K65" s="229"/>
      <c r="L65" s="196"/>
      <c r="M65" s="230"/>
      <c r="O65" s="231"/>
      <c r="P65" s="231"/>
      <c r="Q65" s="231"/>
      <c r="R65" s="231"/>
      <c r="S65" s="231"/>
      <c r="T65" s="231"/>
      <c r="U65" s="231"/>
      <c r="V65" s="231"/>
      <c r="W65" s="231"/>
      <c r="X65" s="231"/>
      <c r="Y65" s="231"/>
      <c r="Z65" s="231"/>
      <c r="AA65" s="231"/>
      <c r="AB65" s="231"/>
      <c r="AC65" s="231"/>
      <c r="AD65" s="231"/>
      <c r="AE65" s="231"/>
      <c r="AF65" s="231"/>
      <c r="AG65" s="231"/>
      <c r="AH65" s="231"/>
      <c r="AI65" s="231"/>
      <c r="AJ65" s="231"/>
      <c r="AK65" s="231"/>
      <c r="AL65" s="231"/>
      <c r="AM65" s="231"/>
      <c r="AN65" s="231"/>
      <c r="AO65" s="231"/>
      <c r="AP65" s="231"/>
      <c r="AQ65" s="231"/>
      <c r="AR65" s="231"/>
      <c r="AS65" s="231"/>
      <c r="AT65" s="231"/>
      <c r="AU65" s="231"/>
      <c r="AV65" s="231"/>
      <c r="AW65" s="231"/>
      <c r="AX65" s="231"/>
      <c r="AY65" s="231"/>
      <c r="AZ65" s="231"/>
      <c r="BA65" s="231"/>
      <c r="BB65" s="231"/>
      <c r="BC65" s="231"/>
      <c r="BD65" s="231"/>
      <c r="BE65" s="231"/>
      <c r="BF65" s="231"/>
      <c r="BG65" s="231"/>
      <c r="BH65" s="231"/>
      <c r="BI65" s="231"/>
      <c r="BJ65" s="231"/>
      <c r="BK65" s="231"/>
      <c r="BL65" s="231"/>
      <c r="BM65" s="231"/>
      <c r="BN65" s="231"/>
      <c r="BO65" s="231"/>
      <c r="BP65" s="231"/>
      <c r="BQ65" s="231"/>
      <c r="BR65" s="231"/>
      <c r="BS65" s="231"/>
    </row>
    <row r="66" spans="1:71" s="228" customFormat="1" hidden="1" x14ac:dyDescent="0.2">
      <c r="A66" s="227">
        <v>42186</v>
      </c>
      <c r="B66" s="227">
        <v>42216</v>
      </c>
      <c r="C66" s="228" t="s">
        <v>118</v>
      </c>
      <c r="G66" s="229"/>
      <c r="H66" s="229"/>
      <c r="I66" s="196"/>
      <c r="J66" s="229"/>
      <c r="K66" s="229"/>
      <c r="L66" s="196"/>
      <c r="M66" s="230"/>
      <c r="O66" s="231"/>
      <c r="P66" s="231"/>
      <c r="Q66" s="231"/>
      <c r="R66" s="231"/>
      <c r="S66" s="231"/>
      <c r="T66" s="231"/>
      <c r="U66" s="231"/>
      <c r="V66" s="231"/>
      <c r="W66" s="231"/>
      <c r="X66" s="231"/>
      <c r="Y66" s="231"/>
      <c r="Z66" s="231"/>
      <c r="AA66" s="231"/>
      <c r="AB66" s="231"/>
      <c r="AC66" s="231"/>
      <c r="AD66" s="231"/>
      <c r="AE66" s="231"/>
      <c r="AF66" s="231"/>
      <c r="AG66" s="231"/>
      <c r="AH66" s="231"/>
      <c r="AI66" s="231"/>
      <c r="AJ66" s="231"/>
      <c r="AK66" s="231"/>
      <c r="AL66" s="231"/>
      <c r="AM66" s="231"/>
      <c r="AN66" s="231"/>
      <c r="AO66" s="231"/>
      <c r="AP66" s="231"/>
      <c r="AQ66" s="231"/>
      <c r="AR66" s="231"/>
      <c r="AS66" s="231"/>
      <c r="AT66" s="231"/>
      <c r="AU66" s="231"/>
      <c r="AV66" s="231"/>
      <c r="AW66" s="231"/>
      <c r="AX66" s="231"/>
      <c r="AY66" s="231"/>
      <c r="AZ66" s="231"/>
      <c r="BA66" s="231"/>
      <c r="BB66" s="231"/>
      <c r="BC66" s="231"/>
      <c r="BD66" s="231"/>
      <c r="BE66" s="231"/>
      <c r="BF66" s="231"/>
      <c r="BG66" s="231"/>
      <c r="BH66" s="231"/>
      <c r="BI66" s="231"/>
      <c r="BJ66" s="231"/>
      <c r="BK66" s="231"/>
      <c r="BL66" s="231"/>
      <c r="BM66" s="231"/>
      <c r="BN66" s="231"/>
      <c r="BO66" s="231"/>
      <c r="BP66" s="231"/>
      <c r="BQ66" s="231"/>
      <c r="BR66" s="231"/>
      <c r="BS66" s="231"/>
    </row>
    <row r="67" spans="1:71" s="228" customFormat="1" hidden="1" x14ac:dyDescent="0.2">
      <c r="A67" s="227">
        <v>42217</v>
      </c>
      <c r="B67" s="227">
        <v>42247</v>
      </c>
      <c r="C67" s="228" t="s">
        <v>119</v>
      </c>
      <c r="G67" s="229"/>
      <c r="H67" s="229"/>
      <c r="I67" s="196"/>
      <c r="J67" s="229"/>
      <c r="K67" s="229"/>
      <c r="L67" s="196"/>
      <c r="M67" s="230"/>
      <c r="O67" s="231"/>
      <c r="P67" s="231"/>
      <c r="Q67" s="231"/>
      <c r="R67" s="231"/>
      <c r="S67" s="231"/>
      <c r="T67" s="231"/>
      <c r="U67" s="231"/>
      <c r="V67" s="231"/>
      <c r="W67" s="231"/>
      <c r="X67" s="231"/>
      <c r="Y67" s="231"/>
      <c r="Z67" s="231"/>
      <c r="AA67" s="231"/>
      <c r="AB67" s="231"/>
      <c r="AC67" s="231"/>
      <c r="AD67" s="231"/>
      <c r="AE67" s="231"/>
      <c r="AF67" s="231"/>
      <c r="AG67" s="231"/>
      <c r="AH67" s="231"/>
      <c r="AI67" s="231"/>
      <c r="AJ67" s="231"/>
      <c r="AK67" s="231"/>
      <c r="AL67" s="231"/>
      <c r="AM67" s="231"/>
      <c r="AN67" s="231"/>
      <c r="AO67" s="231"/>
      <c r="AP67" s="231"/>
      <c r="AQ67" s="231"/>
      <c r="AR67" s="231"/>
      <c r="AS67" s="231"/>
      <c r="AT67" s="231"/>
      <c r="AU67" s="231"/>
      <c r="AV67" s="231"/>
      <c r="AW67" s="231"/>
      <c r="AX67" s="231"/>
      <c r="AY67" s="231"/>
      <c r="AZ67" s="231"/>
      <c r="BA67" s="231"/>
      <c r="BB67" s="231"/>
      <c r="BC67" s="231"/>
      <c r="BD67" s="231"/>
      <c r="BE67" s="231"/>
      <c r="BF67" s="231"/>
      <c r="BG67" s="231"/>
      <c r="BH67" s="231"/>
      <c r="BI67" s="231"/>
      <c r="BJ67" s="231"/>
      <c r="BK67" s="231"/>
      <c r="BL67" s="231"/>
      <c r="BM67" s="231"/>
      <c r="BN67" s="231"/>
      <c r="BO67" s="231"/>
      <c r="BP67" s="231"/>
      <c r="BQ67" s="231"/>
      <c r="BR67" s="231"/>
      <c r="BS67" s="231"/>
    </row>
    <row r="68" spans="1:71" s="228" customFormat="1" hidden="1" x14ac:dyDescent="0.2">
      <c r="A68" s="227">
        <v>42248</v>
      </c>
      <c r="B68" s="227">
        <v>42277</v>
      </c>
      <c r="C68" s="228" t="s">
        <v>120</v>
      </c>
      <c r="G68" s="229"/>
      <c r="H68" s="229"/>
      <c r="I68" s="196"/>
      <c r="J68" s="229"/>
      <c r="K68" s="229"/>
      <c r="L68" s="196"/>
      <c r="M68" s="230"/>
      <c r="O68" s="231"/>
      <c r="P68" s="231"/>
      <c r="Q68" s="231"/>
      <c r="R68" s="231"/>
      <c r="S68" s="231"/>
      <c r="T68" s="231"/>
      <c r="U68" s="231"/>
      <c r="V68" s="231"/>
      <c r="W68" s="231"/>
      <c r="X68" s="231"/>
      <c r="Y68" s="231"/>
      <c r="Z68" s="231"/>
      <c r="AA68" s="231"/>
      <c r="AB68" s="231"/>
      <c r="AC68" s="231"/>
      <c r="AD68" s="231"/>
      <c r="AE68" s="231"/>
      <c r="AF68" s="231"/>
      <c r="AG68" s="231"/>
      <c r="AH68" s="231"/>
      <c r="AI68" s="231"/>
      <c r="AJ68" s="231"/>
      <c r="AK68" s="231"/>
      <c r="AL68" s="231"/>
      <c r="AM68" s="231"/>
      <c r="AN68" s="231"/>
      <c r="AO68" s="231"/>
      <c r="AP68" s="231"/>
      <c r="AQ68" s="231"/>
      <c r="AR68" s="231"/>
      <c r="AS68" s="231"/>
      <c r="AT68" s="231"/>
      <c r="AU68" s="231"/>
      <c r="AV68" s="231"/>
      <c r="AW68" s="231"/>
      <c r="AX68" s="231"/>
      <c r="AY68" s="231"/>
      <c r="AZ68" s="231"/>
      <c r="BA68" s="231"/>
      <c r="BB68" s="231"/>
      <c r="BC68" s="231"/>
      <c r="BD68" s="231"/>
      <c r="BE68" s="231"/>
      <c r="BF68" s="231"/>
      <c r="BG68" s="231"/>
      <c r="BH68" s="231"/>
      <c r="BI68" s="231"/>
      <c r="BJ68" s="231"/>
      <c r="BK68" s="231"/>
      <c r="BL68" s="231"/>
      <c r="BM68" s="231"/>
      <c r="BN68" s="231"/>
      <c r="BO68" s="231"/>
      <c r="BP68" s="231"/>
      <c r="BQ68" s="231"/>
      <c r="BR68" s="231"/>
      <c r="BS68" s="231"/>
    </row>
    <row r="69" spans="1:71" s="228" customFormat="1" hidden="1" x14ac:dyDescent="0.2">
      <c r="A69" s="227">
        <v>42278</v>
      </c>
      <c r="B69" s="227">
        <v>42308</v>
      </c>
      <c r="C69" s="228" t="s">
        <v>121</v>
      </c>
      <c r="G69" s="229"/>
      <c r="H69" s="229"/>
      <c r="I69" s="196"/>
      <c r="J69" s="229"/>
      <c r="K69" s="229"/>
      <c r="L69" s="196"/>
      <c r="M69" s="230"/>
      <c r="O69" s="231"/>
      <c r="P69" s="231"/>
      <c r="Q69" s="231"/>
      <c r="R69" s="231"/>
      <c r="S69" s="231"/>
      <c r="T69" s="231"/>
      <c r="U69" s="231"/>
      <c r="V69" s="231"/>
      <c r="W69" s="231"/>
      <c r="X69" s="231"/>
      <c r="Y69" s="231"/>
      <c r="Z69" s="231"/>
      <c r="AA69" s="231"/>
      <c r="AB69" s="231"/>
      <c r="AC69" s="231"/>
      <c r="AD69" s="231"/>
      <c r="AE69" s="231"/>
      <c r="AF69" s="231"/>
      <c r="AG69" s="231"/>
      <c r="AH69" s="231"/>
      <c r="AI69" s="231"/>
      <c r="AJ69" s="231"/>
      <c r="AK69" s="231"/>
      <c r="AL69" s="231"/>
      <c r="AM69" s="231"/>
      <c r="AN69" s="231"/>
      <c r="AO69" s="231"/>
      <c r="AP69" s="231"/>
      <c r="AQ69" s="231"/>
      <c r="AR69" s="231"/>
      <c r="AS69" s="231"/>
      <c r="AT69" s="231"/>
      <c r="AU69" s="231"/>
      <c r="AV69" s="231"/>
      <c r="AW69" s="231"/>
      <c r="AX69" s="231"/>
      <c r="AY69" s="231"/>
      <c r="AZ69" s="231"/>
      <c r="BA69" s="231"/>
      <c r="BB69" s="231"/>
      <c r="BC69" s="231"/>
      <c r="BD69" s="231"/>
      <c r="BE69" s="231"/>
      <c r="BF69" s="231"/>
      <c r="BG69" s="231"/>
      <c r="BH69" s="231"/>
      <c r="BI69" s="231"/>
      <c r="BJ69" s="231"/>
      <c r="BK69" s="231"/>
      <c r="BL69" s="231"/>
      <c r="BM69" s="231"/>
      <c r="BN69" s="231"/>
      <c r="BO69" s="231"/>
      <c r="BP69" s="231"/>
      <c r="BQ69" s="231"/>
      <c r="BR69" s="231"/>
      <c r="BS69" s="231"/>
    </row>
    <row r="70" spans="1:71" s="228" customFormat="1" hidden="1" x14ac:dyDescent="0.2">
      <c r="A70" s="227">
        <v>42309</v>
      </c>
      <c r="B70" s="227">
        <v>42338</v>
      </c>
      <c r="C70" s="228" t="s">
        <v>122</v>
      </c>
      <c r="G70" s="229"/>
      <c r="H70" s="229"/>
      <c r="I70" s="196"/>
      <c r="J70" s="229"/>
      <c r="K70" s="229"/>
      <c r="L70" s="196"/>
      <c r="M70" s="230"/>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1"/>
      <c r="AY70" s="231"/>
      <c r="AZ70" s="231"/>
      <c r="BA70" s="231"/>
      <c r="BB70" s="231"/>
      <c r="BC70" s="231"/>
      <c r="BD70" s="231"/>
      <c r="BE70" s="231"/>
      <c r="BF70" s="231"/>
      <c r="BG70" s="231"/>
      <c r="BH70" s="231"/>
      <c r="BI70" s="231"/>
      <c r="BJ70" s="231"/>
      <c r="BK70" s="231"/>
      <c r="BL70" s="231"/>
      <c r="BM70" s="231"/>
      <c r="BN70" s="231"/>
      <c r="BO70" s="231"/>
      <c r="BP70" s="231"/>
      <c r="BQ70" s="231"/>
      <c r="BR70" s="231"/>
      <c r="BS70" s="231"/>
    </row>
    <row r="71" spans="1:71" s="228" customFormat="1" hidden="1" x14ac:dyDescent="0.2">
      <c r="A71" s="227">
        <v>42339</v>
      </c>
      <c r="B71" s="227">
        <v>42369</v>
      </c>
      <c r="C71" s="228" t="s">
        <v>123</v>
      </c>
      <c r="G71" s="229"/>
      <c r="H71" s="229"/>
      <c r="I71" s="196"/>
      <c r="J71" s="229"/>
      <c r="K71" s="229"/>
      <c r="L71" s="196"/>
      <c r="M71" s="230"/>
      <c r="O71" s="231"/>
      <c r="P71" s="231"/>
      <c r="Q71" s="231"/>
      <c r="R71" s="231"/>
      <c r="S71" s="231"/>
      <c r="T71" s="231"/>
      <c r="U71" s="231"/>
      <c r="V71" s="231"/>
      <c r="W71" s="231"/>
      <c r="X71" s="231"/>
      <c r="Y71" s="231"/>
      <c r="Z71" s="231"/>
      <c r="AA71" s="231"/>
      <c r="AB71" s="231"/>
      <c r="AC71" s="231"/>
      <c r="AD71" s="231"/>
      <c r="AE71" s="231"/>
      <c r="AF71" s="231"/>
      <c r="AG71" s="231"/>
      <c r="AH71" s="231"/>
      <c r="AI71" s="231"/>
      <c r="AJ71" s="231"/>
      <c r="AK71" s="231"/>
      <c r="AL71" s="231"/>
      <c r="AM71" s="231"/>
      <c r="AN71" s="231"/>
      <c r="AO71" s="231"/>
      <c r="AP71" s="231"/>
      <c r="AQ71" s="231"/>
      <c r="AR71" s="231"/>
      <c r="AS71" s="231"/>
      <c r="AT71" s="231"/>
      <c r="AU71" s="231"/>
      <c r="AV71" s="231"/>
      <c r="AW71" s="231"/>
      <c r="AX71" s="231"/>
      <c r="AY71" s="231"/>
      <c r="AZ71" s="231"/>
      <c r="BA71" s="231"/>
      <c r="BB71" s="231"/>
      <c r="BC71" s="231"/>
      <c r="BD71" s="231"/>
      <c r="BE71" s="231"/>
      <c r="BF71" s="231"/>
      <c r="BG71" s="231"/>
      <c r="BH71" s="231"/>
      <c r="BI71" s="231"/>
      <c r="BJ71" s="231"/>
      <c r="BK71" s="231"/>
      <c r="BL71" s="231"/>
      <c r="BM71" s="231"/>
      <c r="BN71" s="231"/>
      <c r="BO71" s="231"/>
      <c r="BP71" s="231"/>
      <c r="BQ71" s="231"/>
      <c r="BR71" s="231"/>
      <c r="BS71" s="231"/>
    </row>
    <row r="72" spans="1:71" s="228" customFormat="1" hidden="1" x14ac:dyDescent="0.2">
      <c r="A72" s="227">
        <v>42370</v>
      </c>
      <c r="B72" s="227">
        <v>42400</v>
      </c>
      <c r="C72" s="228" t="s">
        <v>124</v>
      </c>
      <c r="G72" s="229"/>
      <c r="H72" s="229"/>
      <c r="I72" s="196"/>
      <c r="J72" s="229"/>
      <c r="K72" s="229"/>
      <c r="L72" s="196"/>
      <c r="M72" s="230"/>
      <c r="O72" s="231"/>
      <c r="P72" s="231"/>
      <c r="Q72" s="231"/>
      <c r="R72" s="231"/>
      <c r="S72" s="231"/>
      <c r="T72" s="231"/>
      <c r="U72" s="231"/>
      <c r="V72" s="231"/>
      <c r="W72" s="231"/>
      <c r="X72" s="231"/>
      <c r="Y72" s="231"/>
      <c r="Z72" s="231"/>
      <c r="AA72" s="231"/>
      <c r="AB72" s="231"/>
      <c r="AC72" s="231"/>
      <c r="AD72" s="231"/>
      <c r="AE72" s="231"/>
      <c r="AF72" s="231"/>
      <c r="AG72" s="231"/>
      <c r="AH72" s="231"/>
      <c r="AI72" s="231"/>
      <c r="AJ72" s="231"/>
      <c r="AK72" s="231"/>
      <c r="AL72" s="231"/>
      <c r="AM72" s="231"/>
      <c r="AN72" s="231"/>
      <c r="AO72" s="231"/>
      <c r="AP72" s="231"/>
      <c r="AQ72" s="231"/>
      <c r="AR72" s="231"/>
      <c r="AS72" s="231"/>
      <c r="AT72" s="231"/>
      <c r="AU72" s="231"/>
      <c r="AV72" s="231"/>
      <c r="AW72" s="231"/>
      <c r="AX72" s="231"/>
      <c r="AY72" s="231"/>
      <c r="AZ72" s="231"/>
      <c r="BA72" s="231"/>
      <c r="BB72" s="231"/>
      <c r="BC72" s="231"/>
      <c r="BD72" s="231"/>
      <c r="BE72" s="231"/>
      <c r="BF72" s="231"/>
      <c r="BG72" s="231"/>
      <c r="BH72" s="231"/>
      <c r="BI72" s="231"/>
      <c r="BJ72" s="231"/>
      <c r="BK72" s="231"/>
      <c r="BL72" s="231"/>
      <c r="BM72" s="231"/>
      <c r="BN72" s="231"/>
      <c r="BO72" s="231"/>
      <c r="BP72" s="231"/>
      <c r="BQ72" s="231"/>
      <c r="BR72" s="231"/>
      <c r="BS72" s="231"/>
    </row>
    <row r="73" spans="1:71" s="228" customFormat="1" hidden="1" x14ac:dyDescent="0.2">
      <c r="A73" s="227">
        <v>42401</v>
      </c>
      <c r="B73" s="227">
        <v>42429</v>
      </c>
      <c r="C73" s="228" t="s">
        <v>125</v>
      </c>
      <c r="G73" s="229"/>
      <c r="H73" s="229"/>
      <c r="I73" s="196"/>
      <c r="J73" s="229"/>
      <c r="K73" s="229"/>
      <c r="L73" s="196"/>
      <c r="M73" s="230"/>
      <c r="O73" s="231"/>
      <c r="P73" s="231"/>
      <c r="Q73" s="231"/>
      <c r="R73" s="231"/>
      <c r="S73" s="231"/>
      <c r="T73" s="231"/>
      <c r="U73" s="231"/>
      <c r="V73" s="231"/>
      <c r="W73" s="231"/>
      <c r="X73" s="231"/>
      <c r="Y73" s="231"/>
      <c r="Z73" s="231"/>
      <c r="AA73" s="231"/>
      <c r="AB73" s="231"/>
      <c r="AC73" s="231"/>
      <c r="AD73" s="231"/>
      <c r="AE73" s="231"/>
      <c r="AF73" s="231"/>
      <c r="AG73" s="231"/>
      <c r="AH73" s="231"/>
      <c r="AI73" s="231"/>
      <c r="AJ73" s="231"/>
      <c r="AK73" s="231"/>
      <c r="AL73" s="231"/>
      <c r="AM73" s="231"/>
      <c r="AN73" s="231"/>
      <c r="AO73" s="231"/>
      <c r="AP73" s="231"/>
      <c r="AQ73" s="231"/>
      <c r="AR73" s="231"/>
      <c r="AS73" s="231"/>
      <c r="AT73" s="231"/>
      <c r="AU73" s="231"/>
      <c r="AV73" s="231"/>
      <c r="AW73" s="231"/>
      <c r="AX73" s="231"/>
      <c r="AY73" s="231"/>
      <c r="AZ73" s="231"/>
      <c r="BA73" s="231"/>
      <c r="BB73" s="231"/>
      <c r="BC73" s="231"/>
      <c r="BD73" s="231"/>
      <c r="BE73" s="231"/>
      <c r="BF73" s="231"/>
      <c r="BG73" s="231"/>
      <c r="BH73" s="231"/>
      <c r="BI73" s="231"/>
      <c r="BJ73" s="231"/>
      <c r="BK73" s="231"/>
      <c r="BL73" s="231"/>
      <c r="BM73" s="231"/>
      <c r="BN73" s="231"/>
      <c r="BO73" s="231"/>
      <c r="BP73" s="231"/>
      <c r="BQ73" s="231"/>
      <c r="BR73" s="231"/>
      <c r="BS73" s="231"/>
    </row>
    <row r="74" spans="1:71" s="228" customFormat="1" hidden="1" x14ac:dyDescent="0.2">
      <c r="A74" s="227">
        <v>42430</v>
      </c>
      <c r="B74" s="227">
        <v>42460</v>
      </c>
      <c r="C74" s="228" t="s">
        <v>126</v>
      </c>
      <c r="G74" s="229"/>
      <c r="H74" s="229"/>
      <c r="I74" s="196"/>
      <c r="J74" s="229"/>
      <c r="K74" s="229"/>
      <c r="L74" s="196"/>
      <c r="M74" s="230"/>
      <c r="O74" s="231"/>
      <c r="P74" s="231"/>
      <c r="Q74" s="231"/>
      <c r="R74" s="231"/>
      <c r="S74" s="231"/>
      <c r="T74" s="231"/>
      <c r="U74" s="231"/>
      <c r="V74" s="231"/>
      <c r="W74" s="231"/>
      <c r="X74" s="231"/>
      <c r="Y74" s="231"/>
      <c r="Z74" s="231"/>
      <c r="AA74" s="231"/>
      <c r="AB74" s="231"/>
      <c r="AC74" s="231"/>
      <c r="AD74" s="231"/>
      <c r="AE74" s="231"/>
      <c r="AF74" s="231"/>
      <c r="AG74" s="231"/>
      <c r="AH74" s="231"/>
      <c r="AI74" s="231"/>
      <c r="AJ74" s="231"/>
      <c r="AK74" s="231"/>
      <c r="AL74" s="231"/>
      <c r="AM74" s="231"/>
      <c r="AN74" s="231"/>
      <c r="AO74" s="231"/>
      <c r="AP74" s="231"/>
      <c r="AQ74" s="231"/>
      <c r="AR74" s="231"/>
      <c r="AS74" s="231"/>
      <c r="AT74" s="231"/>
      <c r="AU74" s="231"/>
      <c r="AV74" s="231"/>
      <c r="AW74" s="231"/>
      <c r="AX74" s="231"/>
      <c r="AY74" s="231"/>
      <c r="AZ74" s="231"/>
      <c r="BA74" s="231"/>
      <c r="BB74" s="231"/>
      <c r="BC74" s="231"/>
      <c r="BD74" s="231"/>
      <c r="BE74" s="231"/>
      <c r="BF74" s="231"/>
      <c r="BG74" s="231"/>
      <c r="BH74" s="231"/>
      <c r="BI74" s="231"/>
      <c r="BJ74" s="231"/>
      <c r="BK74" s="231"/>
      <c r="BL74" s="231"/>
      <c r="BM74" s="231"/>
      <c r="BN74" s="231"/>
      <c r="BO74" s="231"/>
      <c r="BP74" s="231"/>
      <c r="BQ74" s="231"/>
      <c r="BR74" s="231"/>
      <c r="BS74" s="231"/>
    </row>
    <row r="75" spans="1:71" s="228" customFormat="1" hidden="1" x14ac:dyDescent="0.2">
      <c r="A75" s="227">
        <v>42461</v>
      </c>
      <c r="B75" s="227">
        <v>42490</v>
      </c>
      <c r="C75" s="228" t="s">
        <v>127</v>
      </c>
      <c r="G75" s="229"/>
      <c r="H75" s="229"/>
      <c r="I75" s="196"/>
      <c r="J75" s="229"/>
      <c r="K75" s="229"/>
      <c r="L75" s="196"/>
      <c r="M75" s="230"/>
      <c r="O75" s="231"/>
      <c r="P75" s="231"/>
      <c r="Q75" s="231"/>
      <c r="R75" s="231"/>
      <c r="S75" s="231"/>
      <c r="T75" s="231"/>
      <c r="U75" s="231"/>
      <c r="V75" s="231"/>
      <c r="W75" s="231"/>
      <c r="X75" s="231"/>
      <c r="Y75" s="231"/>
      <c r="Z75" s="231"/>
      <c r="AA75" s="231"/>
      <c r="AB75" s="231"/>
      <c r="AC75" s="231"/>
      <c r="AD75" s="231"/>
      <c r="AE75" s="231"/>
      <c r="AF75" s="231"/>
      <c r="AG75" s="231"/>
      <c r="AH75" s="231"/>
      <c r="AI75" s="231"/>
      <c r="AJ75" s="231"/>
      <c r="AK75" s="231"/>
      <c r="AL75" s="231"/>
      <c r="AM75" s="231"/>
      <c r="AN75" s="231"/>
      <c r="AO75" s="231"/>
      <c r="AP75" s="231"/>
      <c r="AQ75" s="231"/>
      <c r="AR75" s="231"/>
      <c r="AS75" s="231"/>
      <c r="AT75" s="231"/>
      <c r="AU75" s="231"/>
      <c r="AV75" s="231"/>
      <c r="AW75" s="231"/>
      <c r="AX75" s="231"/>
      <c r="AY75" s="231"/>
      <c r="AZ75" s="231"/>
      <c r="BA75" s="231"/>
      <c r="BB75" s="231"/>
      <c r="BC75" s="231"/>
      <c r="BD75" s="231"/>
      <c r="BE75" s="231"/>
      <c r="BF75" s="231"/>
      <c r="BG75" s="231"/>
      <c r="BH75" s="231"/>
      <c r="BI75" s="231"/>
      <c r="BJ75" s="231"/>
      <c r="BK75" s="231"/>
      <c r="BL75" s="231"/>
      <c r="BM75" s="231"/>
      <c r="BN75" s="231"/>
      <c r="BO75" s="231"/>
      <c r="BP75" s="231"/>
      <c r="BQ75" s="231"/>
      <c r="BR75" s="231"/>
      <c r="BS75" s="231"/>
    </row>
    <row r="76" spans="1:71" s="228" customFormat="1" hidden="1" x14ac:dyDescent="0.2">
      <c r="A76" s="227">
        <v>42491</v>
      </c>
      <c r="B76" s="227">
        <v>42521</v>
      </c>
      <c r="C76" s="228" t="s">
        <v>128</v>
      </c>
      <c r="G76" s="229"/>
      <c r="H76" s="229"/>
      <c r="I76" s="196"/>
      <c r="J76" s="229"/>
      <c r="K76" s="229"/>
      <c r="L76" s="196"/>
      <c r="M76" s="230"/>
      <c r="O76" s="231"/>
      <c r="P76" s="231"/>
      <c r="Q76" s="231"/>
      <c r="R76" s="231"/>
      <c r="S76" s="231"/>
      <c r="T76" s="231"/>
      <c r="U76" s="231"/>
      <c r="V76" s="231"/>
      <c r="W76" s="231"/>
      <c r="X76" s="231"/>
      <c r="Y76" s="231"/>
      <c r="Z76" s="231"/>
      <c r="AA76" s="231"/>
      <c r="AB76" s="231"/>
      <c r="AC76" s="231"/>
      <c r="AD76" s="231"/>
      <c r="AE76" s="231"/>
      <c r="AF76" s="231"/>
      <c r="AG76" s="231"/>
      <c r="AH76" s="231"/>
      <c r="AI76" s="231"/>
      <c r="AJ76" s="231"/>
      <c r="AK76" s="231"/>
      <c r="AL76" s="231"/>
      <c r="AM76" s="231"/>
      <c r="AN76" s="231"/>
      <c r="AO76" s="231"/>
      <c r="AP76" s="231"/>
      <c r="AQ76" s="231"/>
      <c r="AR76" s="231"/>
      <c r="AS76" s="231"/>
      <c r="AT76" s="231"/>
      <c r="AU76" s="231"/>
      <c r="AV76" s="231"/>
      <c r="AW76" s="231"/>
      <c r="AX76" s="231"/>
      <c r="AY76" s="231"/>
      <c r="AZ76" s="231"/>
      <c r="BA76" s="231"/>
      <c r="BB76" s="231"/>
      <c r="BC76" s="231"/>
      <c r="BD76" s="231"/>
      <c r="BE76" s="231"/>
      <c r="BF76" s="231"/>
      <c r="BG76" s="231"/>
      <c r="BH76" s="231"/>
      <c r="BI76" s="231"/>
      <c r="BJ76" s="231"/>
      <c r="BK76" s="231"/>
      <c r="BL76" s="231"/>
      <c r="BM76" s="231"/>
      <c r="BN76" s="231"/>
      <c r="BO76" s="231"/>
      <c r="BP76" s="231"/>
      <c r="BQ76" s="231"/>
      <c r="BR76" s="231"/>
      <c r="BS76" s="231"/>
    </row>
    <row r="77" spans="1:71" s="228" customFormat="1" hidden="1" x14ac:dyDescent="0.2">
      <c r="A77" s="227">
        <v>42522</v>
      </c>
      <c r="B77" s="227">
        <v>42551</v>
      </c>
      <c r="C77" s="228" t="s">
        <v>129</v>
      </c>
      <c r="G77" s="229"/>
      <c r="H77" s="229"/>
      <c r="I77" s="196"/>
      <c r="J77" s="229"/>
      <c r="K77" s="229"/>
      <c r="L77" s="196"/>
      <c r="M77" s="230"/>
      <c r="O77" s="231"/>
      <c r="P77" s="231"/>
      <c r="Q77" s="231"/>
      <c r="R77" s="231"/>
      <c r="S77" s="231"/>
      <c r="T77" s="231"/>
      <c r="U77" s="231"/>
      <c r="V77" s="231"/>
      <c r="W77" s="231"/>
      <c r="X77" s="231"/>
      <c r="Y77" s="231"/>
      <c r="Z77" s="231"/>
      <c r="AA77" s="231"/>
      <c r="AB77" s="231"/>
      <c r="AC77" s="231"/>
      <c r="AD77" s="231"/>
      <c r="AE77" s="231"/>
      <c r="AF77" s="231"/>
      <c r="AG77" s="231"/>
      <c r="AH77" s="231"/>
      <c r="AI77" s="231"/>
      <c r="AJ77" s="231"/>
      <c r="AK77" s="231"/>
      <c r="AL77" s="231"/>
      <c r="AM77" s="231"/>
      <c r="AN77" s="231"/>
      <c r="AO77" s="231"/>
      <c r="AP77" s="231"/>
      <c r="AQ77" s="231"/>
      <c r="AR77" s="231"/>
      <c r="AS77" s="231"/>
      <c r="AT77" s="231"/>
      <c r="AU77" s="231"/>
      <c r="AV77" s="231"/>
      <c r="AW77" s="231"/>
      <c r="AX77" s="231"/>
      <c r="AY77" s="231"/>
      <c r="AZ77" s="231"/>
      <c r="BA77" s="231"/>
      <c r="BB77" s="231"/>
      <c r="BC77" s="231"/>
      <c r="BD77" s="231"/>
      <c r="BE77" s="231"/>
      <c r="BF77" s="231"/>
      <c r="BG77" s="231"/>
      <c r="BH77" s="231"/>
      <c r="BI77" s="231"/>
      <c r="BJ77" s="231"/>
      <c r="BK77" s="231"/>
      <c r="BL77" s="231"/>
      <c r="BM77" s="231"/>
      <c r="BN77" s="231"/>
      <c r="BO77" s="231"/>
      <c r="BP77" s="231"/>
      <c r="BQ77" s="231"/>
      <c r="BR77" s="231"/>
      <c r="BS77" s="231"/>
    </row>
    <row r="78" spans="1:71" s="228" customFormat="1" hidden="1" x14ac:dyDescent="0.2">
      <c r="A78" s="227">
        <v>42552</v>
      </c>
      <c r="B78" s="227">
        <v>42582</v>
      </c>
      <c r="C78" s="228" t="s">
        <v>130</v>
      </c>
      <c r="G78" s="229"/>
      <c r="H78" s="229"/>
      <c r="I78" s="196"/>
      <c r="J78" s="229"/>
      <c r="K78" s="229"/>
      <c r="L78" s="196"/>
      <c r="M78" s="230"/>
      <c r="O78" s="231"/>
      <c r="P78" s="231"/>
      <c r="Q78" s="231"/>
      <c r="R78" s="231"/>
      <c r="S78" s="231"/>
      <c r="T78" s="231"/>
      <c r="U78" s="231"/>
      <c r="V78" s="231"/>
      <c r="W78" s="231"/>
      <c r="X78" s="231"/>
      <c r="Y78" s="231"/>
      <c r="Z78" s="231"/>
      <c r="AA78" s="231"/>
      <c r="AB78" s="231"/>
      <c r="AC78" s="231"/>
      <c r="AD78" s="231"/>
      <c r="AE78" s="231"/>
      <c r="AF78" s="231"/>
      <c r="AG78" s="231"/>
      <c r="AH78" s="231"/>
      <c r="AI78" s="231"/>
      <c r="AJ78" s="231"/>
      <c r="AK78" s="231"/>
      <c r="AL78" s="231"/>
      <c r="AM78" s="231"/>
      <c r="AN78" s="231"/>
      <c r="AO78" s="231"/>
      <c r="AP78" s="231"/>
      <c r="AQ78" s="231"/>
      <c r="AR78" s="231"/>
      <c r="AS78" s="231"/>
      <c r="AT78" s="231"/>
      <c r="AU78" s="231"/>
      <c r="AV78" s="231"/>
      <c r="AW78" s="231"/>
      <c r="AX78" s="231"/>
      <c r="AY78" s="231"/>
      <c r="AZ78" s="231"/>
      <c r="BA78" s="231"/>
      <c r="BB78" s="231"/>
      <c r="BC78" s="231"/>
      <c r="BD78" s="231"/>
      <c r="BE78" s="231"/>
      <c r="BF78" s="231"/>
      <c r="BG78" s="231"/>
      <c r="BH78" s="231"/>
      <c r="BI78" s="231"/>
      <c r="BJ78" s="231"/>
      <c r="BK78" s="231"/>
      <c r="BL78" s="231"/>
      <c r="BM78" s="231"/>
      <c r="BN78" s="231"/>
      <c r="BO78" s="231"/>
      <c r="BP78" s="231"/>
      <c r="BQ78" s="231"/>
      <c r="BR78" s="231"/>
      <c r="BS78" s="231"/>
    </row>
    <row r="79" spans="1:71" s="228" customFormat="1" hidden="1" x14ac:dyDescent="0.2">
      <c r="A79" s="227">
        <v>42583</v>
      </c>
      <c r="B79" s="227">
        <v>42613</v>
      </c>
      <c r="C79" s="228" t="s">
        <v>131</v>
      </c>
      <c r="G79" s="229"/>
      <c r="H79" s="229"/>
      <c r="I79" s="196"/>
      <c r="J79" s="229"/>
      <c r="K79" s="229"/>
      <c r="L79" s="196"/>
      <c r="M79" s="230"/>
      <c r="O79" s="231"/>
      <c r="P79" s="231"/>
      <c r="Q79" s="231"/>
      <c r="R79" s="231"/>
      <c r="S79" s="231"/>
      <c r="T79" s="231"/>
      <c r="U79" s="231"/>
      <c r="V79" s="231"/>
      <c r="W79" s="231"/>
      <c r="X79" s="231"/>
      <c r="Y79" s="231"/>
      <c r="Z79" s="231"/>
      <c r="AA79" s="231"/>
      <c r="AB79" s="231"/>
      <c r="AC79" s="231"/>
      <c r="AD79" s="231"/>
      <c r="AE79" s="231"/>
      <c r="AF79" s="231"/>
      <c r="AG79" s="231"/>
      <c r="AH79" s="231"/>
      <c r="AI79" s="231"/>
      <c r="AJ79" s="231"/>
      <c r="AK79" s="231"/>
      <c r="AL79" s="231"/>
      <c r="AM79" s="231"/>
      <c r="AN79" s="231"/>
      <c r="AO79" s="231"/>
      <c r="AP79" s="231"/>
      <c r="AQ79" s="231"/>
      <c r="AR79" s="231"/>
      <c r="AS79" s="231"/>
      <c r="AT79" s="231"/>
      <c r="AU79" s="231"/>
      <c r="AV79" s="231"/>
      <c r="AW79" s="231"/>
      <c r="AX79" s="231"/>
      <c r="AY79" s="231"/>
      <c r="AZ79" s="231"/>
      <c r="BA79" s="231"/>
      <c r="BB79" s="231"/>
      <c r="BC79" s="231"/>
      <c r="BD79" s="231"/>
      <c r="BE79" s="231"/>
      <c r="BF79" s="231"/>
      <c r="BG79" s="231"/>
      <c r="BH79" s="231"/>
      <c r="BI79" s="231"/>
      <c r="BJ79" s="231"/>
      <c r="BK79" s="231"/>
      <c r="BL79" s="231"/>
      <c r="BM79" s="231"/>
      <c r="BN79" s="231"/>
      <c r="BO79" s="231"/>
      <c r="BP79" s="231"/>
      <c r="BQ79" s="231"/>
      <c r="BR79" s="231"/>
      <c r="BS79" s="231"/>
    </row>
    <row r="80" spans="1:71" s="228" customFormat="1" hidden="1" x14ac:dyDescent="0.2">
      <c r="A80" s="227">
        <v>42614</v>
      </c>
      <c r="B80" s="227">
        <v>42643</v>
      </c>
      <c r="G80" s="229"/>
      <c r="H80" s="229"/>
      <c r="I80" s="196"/>
      <c r="J80" s="229"/>
      <c r="K80" s="229"/>
      <c r="L80" s="196"/>
      <c r="M80" s="230"/>
      <c r="O80" s="231"/>
      <c r="P80" s="231"/>
      <c r="Q80" s="231"/>
      <c r="R80" s="231"/>
      <c r="S80" s="231"/>
      <c r="T80" s="231"/>
      <c r="U80" s="231"/>
      <c r="V80" s="231"/>
      <c r="W80" s="231"/>
      <c r="X80" s="231"/>
      <c r="Y80" s="231"/>
      <c r="Z80" s="231"/>
      <c r="AA80" s="231"/>
      <c r="AB80" s="231"/>
      <c r="AC80" s="231"/>
      <c r="AD80" s="231"/>
      <c r="AE80" s="231"/>
      <c r="AF80" s="231"/>
      <c r="AG80" s="231"/>
      <c r="AH80" s="231"/>
      <c r="AI80" s="231"/>
      <c r="AJ80" s="231"/>
      <c r="AK80" s="231"/>
      <c r="AL80" s="231"/>
      <c r="AM80" s="231"/>
      <c r="AN80" s="231"/>
      <c r="AO80" s="231"/>
      <c r="AP80" s="231"/>
      <c r="AQ80" s="231"/>
      <c r="AR80" s="231"/>
      <c r="AS80" s="231"/>
      <c r="AT80" s="231"/>
      <c r="AU80" s="231"/>
      <c r="AV80" s="231"/>
      <c r="AW80" s="231"/>
      <c r="AX80" s="231"/>
      <c r="AY80" s="231"/>
      <c r="AZ80" s="231"/>
      <c r="BA80" s="231"/>
      <c r="BB80" s="231"/>
      <c r="BC80" s="231"/>
      <c r="BD80" s="231"/>
      <c r="BE80" s="231"/>
      <c r="BF80" s="231"/>
      <c r="BG80" s="231"/>
      <c r="BH80" s="231"/>
      <c r="BI80" s="231"/>
      <c r="BJ80" s="231"/>
      <c r="BK80" s="231"/>
      <c r="BL80" s="231"/>
      <c r="BM80" s="231"/>
      <c r="BN80" s="231"/>
      <c r="BO80" s="231"/>
      <c r="BP80" s="231"/>
      <c r="BQ80" s="231"/>
      <c r="BR80" s="231"/>
      <c r="BS80" s="231"/>
    </row>
    <row r="81" spans="1:71" s="228" customFormat="1" hidden="1" x14ac:dyDescent="0.2">
      <c r="A81" s="227">
        <v>42644</v>
      </c>
      <c r="B81" s="227">
        <v>42674</v>
      </c>
      <c r="G81" s="229"/>
      <c r="H81" s="229"/>
      <c r="I81" s="196"/>
      <c r="J81" s="229"/>
      <c r="K81" s="229"/>
      <c r="L81" s="196"/>
      <c r="M81" s="230"/>
      <c r="O81" s="231"/>
      <c r="P81" s="231"/>
      <c r="Q81" s="231"/>
      <c r="R81" s="231"/>
      <c r="S81" s="231"/>
      <c r="T81" s="231"/>
      <c r="U81" s="231"/>
      <c r="V81" s="231"/>
      <c r="W81" s="231"/>
      <c r="X81" s="231"/>
      <c r="Y81" s="231"/>
      <c r="Z81" s="231"/>
      <c r="AA81" s="231"/>
      <c r="AB81" s="231"/>
      <c r="AC81" s="231"/>
      <c r="AD81" s="231"/>
      <c r="AE81" s="231"/>
      <c r="AF81" s="231"/>
      <c r="AG81" s="231"/>
      <c r="AH81" s="231"/>
      <c r="AI81" s="231"/>
      <c r="AJ81" s="231"/>
      <c r="AK81" s="231"/>
      <c r="AL81" s="231"/>
      <c r="AM81" s="231"/>
      <c r="AN81" s="231"/>
      <c r="AO81" s="231"/>
      <c r="AP81" s="231"/>
      <c r="AQ81" s="231"/>
      <c r="AR81" s="231"/>
      <c r="AS81" s="231"/>
      <c r="AT81" s="231"/>
      <c r="AU81" s="231"/>
      <c r="AV81" s="231"/>
      <c r="AW81" s="231"/>
      <c r="AX81" s="231"/>
      <c r="AY81" s="231"/>
      <c r="AZ81" s="231"/>
      <c r="BA81" s="231"/>
      <c r="BB81" s="231"/>
      <c r="BC81" s="231"/>
      <c r="BD81" s="231"/>
      <c r="BE81" s="231"/>
      <c r="BF81" s="231"/>
      <c r="BG81" s="231"/>
      <c r="BH81" s="231"/>
      <c r="BI81" s="231"/>
      <c r="BJ81" s="231"/>
      <c r="BK81" s="231"/>
      <c r="BL81" s="231"/>
      <c r="BM81" s="231"/>
      <c r="BN81" s="231"/>
      <c r="BO81" s="231"/>
      <c r="BP81" s="231"/>
      <c r="BQ81" s="231"/>
      <c r="BR81" s="231"/>
      <c r="BS81" s="231"/>
    </row>
    <row r="82" spans="1:71" s="228" customFormat="1" hidden="1" x14ac:dyDescent="0.2">
      <c r="A82" s="227">
        <v>42675</v>
      </c>
      <c r="B82" s="227">
        <v>42704</v>
      </c>
      <c r="G82" s="229"/>
      <c r="H82" s="229"/>
      <c r="I82" s="196"/>
      <c r="J82" s="229"/>
      <c r="K82" s="229"/>
      <c r="L82" s="196"/>
      <c r="M82" s="230"/>
      <c r="O82" s="231"/>
      <c r="P82" s="231"/>
      <c r="Q82" s="231"/>
      <c r="R82" s="231"/>
      <c r="S82" s="231"/>
      <c r="T82" s="231"/>
      <c r="U82" s="231"/>
      <c r="V82" s="231"/>
      <c r="W82" s="231"/>
      <c r="X82" s="231"/>
      <c r="Y82" s="231"/>
      <c r="Z82" s="231"/>
      <c r="AA82" s="231"/>
      <c r="AB82" s="231"/>
      <c r="AC82" s="231"/>
      <c r="AD82" s="231"/>
      <c r="AE82" s="231"/>
      <c r="AF82" s="231"/>
      <c r="AG82" s="231"/>
      <c r="AH82" s="231"/>
      <c r="AI82" s="231"/>
      <c r="AJ82" s="231"/>
      <c r="AK82" s="231"/>
      <c r="AL82" s="231"/>
      <c r="AM82" s="231"/>
      <c r="AN82" s="231"/>
      <c r="AO82" s="231"/>
      <c r="AP82" s="231"/>
      <c r="AQ82" s="231"/>
      <c r="AR82" s="231"/>
      <c r="AS82" s="231"/>
      <c r="AT82" s="231"/>
      <c r="AU82" s="231"/>
      <c r="AV82" s="231"/>
      <c r="AW82" s="231"/>
      <c r="AX82" s="231"/>
      <c r="AY82" s="231"/>
      <c r="AZ82" s="231"/>
      <c r="BA82" s="231"/>
      <c r="BB82" s="231"/>
      <c r="BC82" s="231"/>
      <c r="BD82" s="231"/>
      <c r="BE82" s="231"/>
      <c r="BF82" s="231"/>
      <c r="BG82" s="231"/>
      <c r="BH82" s="231"/>
      <c r="BI82" s="231"/>
      <c r="BJ82" s="231"/>
      <c r="BK82" s="231"/>
      <c r="BL82" s="231"/>
      <c r="BM82" s="231"/>
      <c r="BN82" s="231"/>
      <c r="BO82" s="231"/>
      <c r="BP82" s="231"/>
      <c r="BQ82" s="231"/>
      <c r="BR82" s="231"/>
      <c r="BS82" s="231"/>
    </row>
    <row r="83" spans="1:71" s="228" customFormat="1" hidden="1" x14ac:dyDescent="0.2">
      <c r="A83" s="227">
        <v>42705</v>
      </c>
      <c r="B83" s="227">
        <v>42735</v>
      </c>
      <c r="G83" s="229"/>
      <c r="H83" s="229"/>
      <c r="I83" s="196"/>
      <c r="J83" s="229"/>
      <c r="K83" s="229"/>
      <c r="L83" s="196"/>
      <c r="M83" s="230"/>
      <c r="O83" s="231"/>
      <c r="P83" s="231"/>
      <c r="Q83" s="231"/>
      <c r="R83" s="231"/>
      <c r="S83" s="231"/>
      <c r="T83" s="231"/>
      <c r="U83" s="231"/>
      <c r="V83" s="231"/>
      <c r="W83" s="231"/>
      <c r="X83" s="231"/>
      <c r="Y83" s="231"/>
      <c r="Z83" s="231"/>
      <c r="AA83" s="231"/>
      <c r="AB83" s="231"/>
      <c r="AC83" s="231"/>
      <c r="AD83" s="231"/>
      <c r="AE83" s="231"/>
      <c r="AF83" s="231"/>
      <c r="AG83" s="231"/>
      <c r="AH83" s="231"/>
      <c r="AI83" s="231"/>
      <c r="AJ83" s="231"/>
      <c r="AK83" s="231"/>
      <c r="AL83" s="231"/>
      <c r="AM83" s="231"/>
      <c r="AN83" s="231"/>
      <c r="AO83" s="231"/>
      <c r="AP83" s="231"/>
      <c r="AQ83" s="231"/>
      <c r="AR83" s="231"/>
      <c r="AS83" s="231"/>
      <c r="AT83" s="231"/>
      <c r="AU83" s="231"/>
      <c r="AV83" s="231"/>
      <c r="AW83" s="231"/>
      <c r="AX83" s="231"/>
      <c r="AY83" s="231"/>
      <c r="AZ83" s="231"/>
      <c r="BA83" s="231"/>
      <c r="BB83" s="231"/>
      <c r="BC83" s="231"/>
      <c r="BD83" s="231"/>
      <c r="BE83" s="231"/>
      <c r="BF83" s="231"/>
      <c r="BG83" s="231"/>
      <c r="BH83" s="231"/>
      <c r="BI83" s="231"/>
      <c r="BJ83" s="231"/>
      <c r="BK83" s="231"/>
      <c r="BL83" s="231"/>
      <c r="BM83" s="231"/>
      <c r="BN83" s="231"/>
      <c r="BO83" s="231"/>
      <c r="BP83" s="231"/>
      <c r="BQ83" s="231"/>
      <c r="BR83" s="231"/>
      <c r="BS83" s="231"/>
    </row>
    <row r="84" spans="1:71" s="228" customFormat="1" hidden="1" x14ac:dyDescent="0.2">
      <c r="A84" s="227">
        <v>42736</v>
      </c>
      <c r="B84" s="227">
        <v>42766</v>
      </c>
      <c r="G84" s="229"/>
      <c r="H84" s="229"/>
      <c r="I84" s="196"/>
      <c r="J84" s="229"/>
      <c r="K84" s="229"/>
      <c r="L84" s="196"/>
      <c r="M84" s="230"/>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1"/>
      <c r="BH84" s="231"/>
      <c r="BI84" s="231"/>
      <c r="BJ84" s="231"/>
      <c r="BK84" s="231"/>
      <c r="BL84" s="231"/>
      <c r="BM84" s="231"/>
      <c r="BN84" s="231"/>
      <c r="BO84" s="231"/>
      <c r="BP84" s="231"/>
      <c r="BQ84" s="231"/>
      <c r="BR84" s="231"/>
      <c r="BS84" s="231"/>
    </row>
    <row r="85" spans="1:71" s="228" customFormat="1" hidden="1" x14ac:dyDescent="0.2">
      <c r="A85" s="227">
        <v>42767</v>
      </c>
      <c r="B85" s="227">
        <v>42794</v>
      </c>
      <c r="G85" s="229"/>
      <c r="H85" s="229"/>
      <c r="I85" s="196"/>
      <c r="J85" s="229"/>
      <c r="K85" s="229"/>
      <c r="L85" s="196"/>
      <c r="M85" s="230"/>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c r="BD85" s="231"/>
      <c r="BE85" s="231"/>
      <c r="BF85" s="231"/>
      <c r="BG85" s="231"/>
      <c r="BH85" s="231"/>
      <c r="BI85" s="231"/>
      <c r="BJ85" s="231"/>
      <c r="BK85" s="231"/>
      <c r="BL85" s="231"/>
      <c r="BM85" s="231"/>
      <c r="BN85" s="231"/>
      <c r="BO85" s="231"/>
      <c r="BP85" s="231"/>
      <c r="BQ85" s="231"/>
      <c r="BR85" s="231"/>
      <c r="BS85" s="231"/>
    </row>
    <row r="86" spans="1:71" s="228" customFormat="1" hidden="1" x14ac:dyDescent="0.2">
      <c r="A86" s="227">
        <v>42795</v>
      </c>
      <c r="B86" s="227">
        <v>42825</v>
      </c>
      <c r="G86" s="229"/>
      <c r="H86" s="229"/>
      <c r="I86" s="196"/>
      <c r="J86" s="229"/>
      <c r="K86" s="229"/>
      <c r="L86" s="196"/>
      <c r="M86" s="230"/>
      <c r="O86" s="231"/>
      <c r="P86" s="231"/>
      <c r="Q86" s="231"/>
      <c r="R86" s="231"/>
      <c r="S86" s="231"/>
      <c r="T86" s="231"/>
      <c r="U86" s="231"/>
      <c r="V86" s="231"/>
      <c r="W86" s="231"/>
      <c r="X86" s="231"/>
      <c r="Y86" s="231"/>
      <c r="Z86" s="231"/>
      <c r="AA86" s="231"/>
      <c r="AB86" s="231"/>
      <c r="AC86" s="231"/>
      <c r="AD86" s="231"/>
      <c r="AE86" s="231"/>
      <c r="AF86" s="231"/>
      <c r="AG86" s="231"/>
      <c r="AH86" s="231"/>
      <c r="AI86" s="231"/>
      <c r="AJ86" s="231"/>
      <c r="AK86" s="231"/>
      <c r="AL86" s="231"/>
      <c r="AM86" s="231"/>
      <c r="AN86" s="231"/>
      <c r="AO86" s="231"/>
      <c r="AP86" s="231"/>
      <c r="AQ86" s="231"/>
      <c r="AR86" s="231"/>
      <c r="AS86" s="231"/>
      <c r="AT86" s="231"/>
      <c r="AU86" s="231"/>
      <c r="AV86" s="231"/>
      <c r="AW86" s="231"/>
      <c r="AX86" s="231"/>
      <c r="AY86" s="231"/>
      <c r="AZ86" s="231"/>
      <c r="BA86" s="231"/>
      <c r="BB86" s="231"/>
      <c r="BC86" s="231"/>
      <c r="BD86" s="231"/>
      <c r="BE86" s="231"/>
      <c r="BF86" s="231"/>
      <c r="BG86" s="231"/>
      <c r="BH86" s="231"/>
      <c r="BI86" s="231"/>
      <c r="BJ86" s="231"/>
      <c r="BK86" s="231"/>
      <c r="BL86" s="231"/>
      <c r="BM86" s="231"/>
      <c r="BN86" s="231"/>
      <c r="BO86" s="231"/>
      <c r="BP86" s="231"/>
      <c r="BQ86" s="231"/>
      <c r="BR86" s="231"/>
      <c r="BS86" s="231"/>
    </row>
    <row r="87" spans="1:71" s="228" customFormat="1" hidden="1" x14ac:dyDescent="0.2">
      <c r="A87" s="227">
        <v>42826</v>
      </c>
      <c r="B87" s="227">
        <v>42855</v>
      </c>
      <c r="G87" s="229"/>
      <c r="H87" s="229"/>
      <c r="I87" s="196"/>
      <c r="J87" s="229"/>
      <c r="K87" s="229"/>
      <c r="L87" s="196"/>
      <c r="M87" s="230"/>
      <c r="O87" s="231"/>
      <c r="P87" s="231"/>
      <c r="Q87" s="231"/>
      <c r="R87" s="231"/>
      <c r="S87" s="231"/>
      <c r="T87" s="231"/>
      <c r="U87" s="231"/>
      <c r="V87" s="231"/>
      <c r="W87" s="231"/>
      <c r="X87" s="231"/>
      <c r="Y87" s="231"/>
      <c r="Z87" s="231"/>
      <c r="AA87" s="231"/>
      <c r="AB87" s="231"/>
      <c r="AC87" s="231"/>
      <c r="AD87" s="231"/>
      <c r="AE87" s="231"/>
      <c r="AF87" s="231"/>
      <c r="AG87" s="231"/>
      <c r="AH87" s="231"/>
      <c r="AI87" s="231"/>
      <c r="AJ87" s="231"/>
      <c r="AK87" s="231"/>
      <c r="AL87" s="231"/>
      <c r="AM87" s="231"/>
      <c r="AN87" s="231"/>
      <c r="AO87" s="231"/>
      <c r="AP87" s="231"/>
      <c r="AQ87" s="231"/>
      <c r="AR87" s="231"/>
      <c r="AS87" s="231"/>
      <c r="AT87" s="231"/>
      <c r="AU87" s="231"/>
      <c r="AV87" s="231"/>
      <c r="AW87" s="231"/>
      <c r="AX87" s="231"/>
      <c r="AY87" s="231"/>
      <c r="AZ87" s="231"/>
      <c r="BA87" s="231"/>
      <c r="BB87" s="231"/>
      <c r="BC87" s="231"/>
      <c r="BD87" s="231"/>
      <c r="BE87" s="231"/>
      <c r="BF87" s="231"/>
      <c r="BG87" s="231"/>
      <c r="BH87" s="231"/>
      <c r="BI87" s="231"/>
      <c r="BJ87" s="231"/>
      <c r="BK87" s="231"/>
      <c r="BL87" s="231"/>
      <c r="BM87" s="231"/>
      <c r="BN87" s="231"/>
      <c r="BO87" s="231"/>
      <c r="BP87" s="231"/>
      <c r="BQ87" s="231"/>
      <c r="BR87" s="231"/>
      <c r="BS87" s="231"/>
    </row>
    <row r="88" spans="1:71" s="228" customFormat="1" hidden="1" x14ac:dyDescent="0.2">
      <c r="A88" s="227">
        <v>42856</v>
      </c>
      <c r="B88" s="227">
        <v>42886</v>
      </c>
      <c r="G88" s="229"/>
      <c r="H88" s="229"/>
      <c r="I88" s="196"/>
      <c r="J88" s="229"/>
      <c r="K88" s="229"/>
      <c r="L88" s="196"/>
      <c r="M88" s="230"/>
      <c r="O88" s="231"/>
      <c r="P88" s="231"/>
      <c r="Q88" s="231"/>
      <c r="R88" s="231"/>
      <c r="S88" s="231"/>
      <c r="T88" s="231"/>
      <c r="U88" s="231"/>
      <c r="V88" s="231"/>
      <c r="W88" s="231"/>
      <c r="X88" s="231"/>
      <c r="Y88" s="231"/>
      <c r="Z88" s="231"/>
      <c r="AA88" s="231"/>
      <c r="AB88" s="231"/>
      <c r="AC88" s="231"/>
      <c r="AD88" s="231"/>
      <c r="AE88" s="231"/>
      <c r="AF88" s="231"/>
      <c r="AG88" s="231"/>
      <c r="AH88" s="231"/>
      <c r="AI88" s="231"/>
      <c r="AJ88" s="231"/>
      <c r="AK88" s="231"/>
      <c r="AL88" s="231"/>
      <c r="AM88" s="231"/>
      <c r="AN88" s="231"/>
      <c r="AO88" s="231"/>
      <c r="AP88" s="231"/>
      <c r="AQ88" s="231"/>
      <c r="AR88" s="231"/>
      <c r="AS88" s="231"/>
      <c r="AT88" s="231"/>
      <c r="AU88" s="231"/>
      <c r="AV88" s="231"/>
      <c r="AW88" s="231"/>
      <c r="AX88" s="231"/>
      <c r="AY88" s="231"/>
      <c r="AZ88" s="231"/>
      <c r="BA88" s="231"/>
      <c r="BB88" s="231"/>
      <c r="BC88" s="231"/>
      <c r="BD88" s="231"/>
      <c r="BE88" s="231"/>
      <c r="BF88" s="231"/>
      <c r="BG88" s="231"/>
      <c r="BH88" s="231"/>
      <c r="BI88" s="231"/>
      <c r="BJ88" s="231"/>
      <c r="BK88" s="231"/>
      <c r="BL88" s="231"/>
      <c r="BM88" s="231"/>
      <c r="BN88" s="231"/>
      <c r="BO88" s="231"/>
      <c r="BP88" s="231"/>
      <c r="BQ88" s="231"/>
      <c r="BR88" s="231"/>
      <c r="BS88" s="231"/>
    </row>
    <row r="89" spans="1:71" s="228" customFormat="1" hidden="1" x14ac:dyDescent="0.2">
      <c r="A89" s="227">
        <v>42887</v>
      </c>
      <c r="B89" s="227">
        <v>42916</v>
      </c>
      <c r="G89" s="229"/>
      <c r="H89" s="229"/>
      <c r="I89" s="196"/>
      <c r="J89" s="229"/>
      <c r="K89" s="229"/>
      <c r="L89" s="196"/>
      <c r="M89" s="230"/>
      <c r="O89" s="231"/>
      <c r="P89" s="231"/>
      <c r="Q89" s="231"/>
      <c r="R89" s="231"/>
      <c r="S89" s="231"/>
      <c r="T89" s="231"/>
      <c r="U89" s="231"/>
      <c r="V89" s="231"/>
      <c r="W89" s="231"/>
      <c r="X89" s="231"/>
      <c r="Y89" s="231"/>
      <c r="Z89" s="231"/>
      <c r="AA89" s="231"/>
      <c r="AB89" s="231"/>
      <c r="AC89" s="231"/>
      <c r="AD89" s="231"/>
      <c r="AE89" s="231"/>
      <c r="AF89" s="231"/>
      <c r="AG89" s="231"/>
      <c r="AH89" s="231"/>
      <c r="AI89" s="231"/>
      <c r="AJ89" s="231"/>
      <c r="AK89" s="231"/>
      <c r="AL89" s="231"/>
      <c r="AM89" s="231"/>
      <c r="AN89" s="231"/>
      <c r="AO89" s="231"/>
      <c r="AP89" s="231"/>
      <c r="AQ89" s="231"/>
      <c r="AR89" s="231"/>
      <c r="AS89" s="231"/>
      <c r="AT89" s="231"/>
      <c r="AU89" s="231"/>
      <c r="AV89" s="231"/>
      <c r="AW89" s="231"/>
      <c r="AX89" s="231"/>
      <c r="AY89" s="231"/>
      <c r="AZ89" s="231"/>
      <c r="BA89" s="231"/>
      <c r="BB89" s="231"/>
      <c r="BC89" s="231"/>
      <c r="BD89" s="231"/>
      <c r="BE89" s="231"/>
      <c r="BF89" s="231"/>
      <c r="BG89" s="231"/>
      <c r="BH89" s="231"/>
      <c r="BI89" s="231"/>
      <c r="BJ89" s="231"/>
      <c r="BK89" s="231"/>
      <c r="BL89" s="231"/>
      <c r="BM89" s="231"/>
      <c r="BN89" s="231"/>
      <c r="BO89" s="231"/>
      <c r="BP89" s="231"/>
      <c r="BQ89" s="231"/>
      <c r="BR89" s="231"/>
      <c r="BS89" s="231"/>
    </row>
    <row r="90" spans="1:71" s="228" customFormat="1" hidden="1" x14ac:dyDescent="0.2">
      <c r="A90" s="227">
        <v>42917</v>
      </c>
      <c r="B90" s="227">
        <v>42947</v>
      </c>
      <c r="G90" s="229"/>
      <c r="H90" s="229"/>
      <c r="I90" s="196"/>
      <c r="J90" s="229"/>
      <c r="K90" s="229"/>
      <c r="L90" s="196"/>
      <c r="M90" s="230"/>
      <c r="O90" s="231"/>
      <c r="P90" s="231"/>
      <c r="Q90" s="231"/>
      <c r="R90" s="231"/>
      <c r="S90" s="231"/>
      <c r="T90" s="231"/>
      <c r="U90" s="231"/>
      <c r="V90" s="231"/>
      <c r="W90" s="231"/>
      <c r="X90" s="231"/>
      <c r="Y90" s="231"/>
      <c r="Z90" s="231"/>
      <c r="AA90" s="231"/>
      <c r="AB90" s="231"/>
      <c r="AC90" s="231"/>
      <c r="AD90" s="231"/>
      <c r="AE90" s="231"/>
      <c r="AF90" s="231"/>
      <c r="AG90" s="231"/>
      <c r="AH90" s="231"/>
      <c r="AI90" s="231"/>
      <c r="AJ90" s="231"/>
      <c r="AK90" s="231"/>
      <c r="AL90" s="231"/>
      <c r="AM90" s="231"/>
      <c r="AN90" s="231"/>
      <c r="AO90" s="231"/>
      <c r="AP90" s="231"/>
      <c r="AQ90" s="231"/>
      <c r="AR90" s="231"/>
      <c r="AS90" s="231"/>
      <c r="AT90" s="231"/>
      <c r="AU90" s="231"/>
      <c r="AV90" s="231"/>
      <c r="AW90" s="231"/>
      <c r="AX90" s="231"/>
      <c r="AY90" s="231"/>
      <c r="AZ90" s="231"/>
      <c r="BA90" s="231"/>
      <c r="BB90" s="231"/>
      <c r="BC90" s="231"/>
      <c r="BD90" s="231"/>
      <c r="BE90" s="231"/>
      <c r="BF90" s="231"/>
      <c r="BG90" s="231"/>
      <c r="BH90" s="231"/>
      <c r="BI90" s="231"/>
      <c r="BJ90" s="231"/>
      <c r="BK90" s="231"/>
      <c r="BL90" s="231"/>
      <c r="BM90" s="231"/>
      <c r="BN90" s="231"/>
      <c r="BO90" s="231"/>
      <c r="BP90" s="231"/>
      <c r="BQ90" s="231"/>
      <c r="BR90" s="231"/>
      <c r="BS90" s="231"/>
    </row>
    <row r="91" spans="1:71" s="228" customFormat="1" ht="12" hidden="1" customHeight="1" x14ac:dyDescent="0.2">
      <c r="A91" s="227">
        <v>42948</v>
      </c>
      <c r="B91" s="227">
        <v>42978</v>
      </c>
      <c r="G91" s="229"/>
      <c r="H91" s="229"/>
      <c r="I91" s="196"/>
      <c r="J91" s="229"/>
      <c r="K91" s="229"/>
      <c r="L91" s="196"/>
      <c r="M91" s="230"/>
      <c r="O91" s="231"/>
      <c r="P91" s="231"/>
      <c r="Q91" s="231"/>
      <c r="R91" s="231"/>
      <c r="S91" s="231"/>
      <c r="T91" s="231"/>
      <c r="U91" s="231"/>
      <c r="V91" s="231"/>
      <c r="W91" s="231"/>
      <c r="X91" s="231"/>
      <c r="Y91" s="231"/>
      <c r="Z91" s="231"/>
      <c r="AA91" s="231"/>
      <c r="AB91" s="231"/>
      <c r="AC91" s="231"/>
      <c r="AD91" s="231"/>
      <c r="AE91" s="231"/>
      <c r="AF91" s="231"/>
      <c r="AG91" s="231"/>
      <c r="AH91" s="231"/>
      <c r="AI91" s="231"/>
      <c r="AJ91" s="231"/>
      <c r="AK91" s="231"/>
      <c r="AL91" s="231"/>
      <c r="AM91" s="231"/>
      <c r="AN91" s="231"/>
      <c r="AO91" s="231"/>
      <c r="AP91" s="231"/>
      <c r="AQ91" s="231"/>
      <c r="AR91" s="231"/>
      <c r="AS91" s="231"/>
      <c r="AT91" s="231"/>
      <c r="AU91" s="231"/>
      <c r="AV91" s="231"/>
      <c r="AW91" s="231"/>
      <c r="AX91" s="231"/>
      <c r="AY91" s="231"/>
      <c r="AZ91" s="231"/>
      <c r="BA91" s="231"/>
      <c r="BB91" s="231"/>
      <c r="BC91" s="231"/>
      <c r="BD91" s="231"/>
      <c r="BE91" s="231"/>
      <c r="BF91" s="231"/>
      <c r="BG91" s="231"/>
      <c r="BH91" s="231"/>
      <c r="BI91" s="231"/>
      <c r="BJ91" s="231"/>
      <c r="BK91" s="231"/>
      <c r="BL91" s="231"/>
      <c r="BM91" s="231"/>
      <c r="BN91" s="231"/>
      <c r="BO91" s="231"/>
      <c r="BP91" s="231"/>
      <c r="BQ91" s="231"/>
      <c r="BR91" s="231"/>
      <c r="BS91" s="231"/>
    </row>
    <row r="92" spans="1:71" s="228" customFormat="1" hidden="1" x14ac:dyDescent="0.2">
      <c r="A92" s="227">
        <v>42979</v>
      </c>
      <c r="B92" s="227">
        <v>43008</v>
      </c>
      <c r="G92" s="229"/>
      <c r="H92" s="229"/>
      <c r="I92" s="196"/>
      <c r="J92" s="229"/>
      <c r="K92" s="229"/>
      <c r="L92" s="196"/>
      <c r="M92" s="230"/>
      <c r="O92" s="231"/>
      <c r="P92" s="231"/>
      <c r="Q92" s="231"/>
      <c r="R92" s="231"/>
      <c r="S92" s="231"/>
      <c r="T92" s="231"/>
      <c r="U92" s="231"/>
      <c r="V92" s="231"/>
      <c r="W92" s="231"/>
      <c r="X92" s="231"/>
      <c r="Y92" s="231"/>
      <c r="Z92" s="231"/>
      <c r="AA92" s="231"/>
      <c r="AB92" s="231"/>
      <c r="AC92" s="231"/>
      <c r="AD92" s="231"/>
      <c r="AE92" s="231"/>
      <c r="AF92" s="231"/>
      <c r="AG92" s="231"/>
      <c r="AH92" s="231"/>
      <c r="AI92" s="231"/>
      <c r="AJ92" s="231"/>
      <c r="AK92" s="231"/>
      <c r="AL92" s="231"/>
      <c r="AM92" s="231"/>
      <c r="AN92" s="231"/>
      <c r="AO92" s="231"/>
      <c r="AP92" s="231"/>
      <c r="AQ92" s="231"/>
      <c r="AR92" s="231"/>
      <c r="AS92" s="231"/>
      <c r="AT92" s="231"/>
      <c r="AU92" s="231"/>
      <c r="AV92" s="231"/>
      <c r="AW92" s="231"/>
      <c r="AX92" s="231"/>
      <c r="AY92" s="231"/>
      <c r="AZ92" s="231"/>
      <c r="BA92" s="231"/>
      <c r="BB92" s="231"/>
      <c r="BC92" s="231"/>
      <c r="BD92" s="231"/>
      <c r="BE92" s="231"/>
      <c r="BF92" s="231"/>
      <c r="BG92" s="231"/>
      <c r="BH92" s="231"/>
      <c r="BI92" s="231"/>
      <c r="BJ92" s="231"/>
      <c r="BK92" s="231"/>
      <c r="BL92" s="231"/>
      <c r="BM92" s="231"/>
      <c r="BN92" s="231"/>
      <c r="BO92" s="231"/>
      <c r="BP92" s="231"/>
      <c r="BQ92" s="231"/>
      <c r="BR92" s="231"/>
      <c r="BS92" s="231"/>
    </row>
    <row r="93" spans="1:71" s="228" customFormat="1" hidden="1" x14ac:dyDescent="0.2">
      <c r="A93" s="227">
        <v>43009</v>
      </c>
      <c r="B93" s="227">
        <v>43039</v>
      </c>
      <c r="G93" s="229"/>
      <c r="H93" s="229"/>
      <c r="I93" s="196"/>
      <c r="J93" s="229"/>
      <c r="K93" s="229"/>
      <c r="L93" s="196"/>
      <c r="M93" s="230"/>
      <c r="O93" s="231"/>
      <c r="P93" s="231"/>
      <c r="Q93" s="231"/>
      <c r="R93" s="231"/>
      <c r="S93" s="231"/>
      <c r="T93" s="231"/>
      <c r="U93" s="231"/>
      <c r="V93" s="231"/>
      <c r="W93" s="231"/>
      <c r="X93" s="231"/>
      <c r="Y93" s="231"/>
      <c r="Z93" s="231"/>
      <c r="AA93" s="231"/>
      <c r="AB93" s="231"/>
      <c r="AC93" s="231"/>
      <c r="AD93" s="231"/>
      <c r="AE93" s="231"/>
      <c r="AF93" s="231"/>
      <c r="AG93" s="231"/>
      <c r="AH93" s="231"/>
      <c r="AI93" s="231"/>
      <c r="AJ93" s="231"/>
      <c r="AK93" s="231"/>
      <c r="AL93" s="231"/>
      <c r="AM93" s="231"/>
      <c r="AN93" s="231"/>
      <c r="AO93" s="231"/>
      <c r="AP93" s="231"/>
      <c r="AQ93" s="231"/>
      <c r="AR93" s="231"/>
      <c r="AS93" s="231"/>
      <c r="AT93" s="231"/>
      <c r="AU93" s="231"/>
      <c r="AV93" s="231"/>
      <c r="AW93" s="231"/>
      <c r="AX93" s="231"/>
      <c r="AY93" s="231"/>
      <c r="AZ93" s="231"/>
      <c r="BA93" s="231"/>
      <c r="BB93" s="231"/>
      <c r="BC93" s="231"/>
      <c r="BD93" s="231"/>
      <c r="BE93" s="231"/>
      <c r="BF93" s="231"/>
      <c r="BG93" s="231"/>
      <c r="BH93" s="231"/>
      <c r="BI93" s="231"/>
      <c r="BJ93" s="231"/>
      <c r="BK93" s="231"/>
      <c r="BL93" s="231"/>
      <c r="BM93" s="231"/>
      <c r="BN93" s="231"/>
      <c r="BO93" s="231"/>
      <c r="BP93" s="231"/>
      <c r="BQ93" s="231"/>
      <c r="BR93" s="231"/>
      <c r="BS93" s="231"/>
    </row>
    <row r="94" spans="1:71" s="228" customFormat="1" hidden="1" x14ac:dyDescent="0.2">
      <c r="A94" s="227">
        <v>43040</v>
      </c>
      <c r="B94" s="227">
        <v>43069</v>
      </c>
      <c r="G94" s="229"/>
      <c r="H94" s="229"/>
      <c r="I94" s="196"/>
      <c r="J94" s="229"/>
      <c r="K94" s="229"/>
      <c r="L94" s="196"/>
      <c r="M94" s="230"/>
      <c r="O94" s="231"/>
      <c r="P94" s="231"/>
      <c r="Q94" s="231"/>
      <c r="R94" s="231"/>
      <c r="S94" s="231"/>
      <c r="T94" s="231"/>
      <c r="U94" s="231"/>
      <c r="V94" s="231"/>
      <c r="W94" s="231"/>
      <c r="X94" s="231"/>
      <c r="Y94" s="231"/>
      <c r="Z94" s="231"/>
      <c r="AA94" s="231"/>
      <c r="AB94" s="231"/>
      <c r="AC94" s="231"/>
      <c r="AD94" s="231"/>
      <c r="AE94" s="231"/>
      <c r="AF94" s="231"/>
      <c r="AG94" s="231"/>
      <c r="AH94" s="231"/>
      <c r="AI94" s="231"/>
      <c r="AJ94" s="231"/>
      <c r="AK94" s="231"/>
      <c r="AL94" s="231"/>
      <c r="AM94" s="231"/>
      <c r="AN94" s="231"/>
      <c r="AO94" s="231"/>
      <c r="AP94" s="231"/>
      <c r="AQ94" s="231"/>
      <c r="AR94" s="231"/>
      <c r="AS94" s="231"/>
      <c r="AT94" s="231"/>
      <c r="AU94" s="231"/>
      <c r="AV94" s="231"/>
      <c r="AW94" s="231"/>
      <c r="AX94" s="231"/>
      <c r="AY94" s="231"/>
      <c r="AZ94" s="231"/>
      <c r="BA94" s="231"/>
      <c r="BB94" s="231"/>
      <c r="BC94" s="231"/>
      <c r="BD94" s="231"/>
      <c r="BE94" s="231"/>
      <c r="BF94" s="231"/>
      <c r="BG94" s="231"/>
      <c r="BH94" s="231"/>
      <c r="BI94" s="231"/>
      <c r="BJ94" s="231"/>
      <c r="BK94" s="231"/>
      <c r="BL94" s="231"/>
      <c r="BM94" s="231"/>
      <c r="BN94" s="231"/>
      <c r="BO94" s="231"/>
      <c r="BP94" s="231"/>
      <c r="BQ94" s="231"/>
      <c r="BR94" s="231"/>
      <c r="BS94" s="231"/>
    </row>
    <row r="95" spans="1:71" s="228" customFormat="1" hidden="1" x14ac:dyDescent="0.2">
      <c r="A95" s="227">
        <v>43070</v>
      </c>
      <c r="B95" s="227">
        <v>43100</v>
      </c>
      <c r="G95" s="229"/>
      <c r="H95" s="229"/>
      <c r="I95" s="196"/>
      <c r="J95" s="229"/>
      <c r="K95" s="229"/>
      <c r="L95" s="196"/>
      <c r="M95" s="230"/>
      <c r="O95" s="231"/>
      <c r="P95" s="231"/>
      <c r="Q95" s="231"/>
      <c r="R95" s="231"/>
      <c r="S95" s="231"/>
      <c r="T95" s="231"/>
      <c r="U95" s="231"/>
      <c r="V95" s="231"/>
      <c r="W95" s="231"/>
      <c r="X95" s="231"/>
      <c r="Y95" s="231"/>
      <c r="Z95" s="231"/>
      <c r="AA95" s="231"/>
      <c r="AB95" s="231"/>
      <c r="AC95" s="231"/>
      <c r="AD95" s="231"/>
      <c r="AE95" s="231"/>
      <c r="AF95" s="231"/>
      <c r="AG95" s="231"/>
      <c r="AH95" s="231"/>
      <c r="AI95" s="231"/>
      <c r="AJ95" s="231"/>
      <c r="AK95" s="231"/>
      <c r="AL95" s="231"/>
      <c r="AM95" s="231"/>
      <c r="AN95" s="231"/>
      <c r="AO95" s="231"/>
      <c r="AP95" s="231"/>
      <c r="AQ95" s="231"/>
      <c r="AR95" s="231"/>
      <c r="AS95" s="231"/>
      <c r="AT95" s="231"/>
      <c r="AU95" s="231"/>
      <c r="AV95" s="231"/>
      <c r="AW95" s="231"/>
      <c r="AX95" s="231"/>
      <c r="AY95" s="231"/>
      <c r="AZ95" s="231"/>
      <c r="BA95" s="231"/>
      <c r="BB95" s="231"/>
      <c r="BC95" s="231"/>
      <c r="BD95" s="231"/>
      <c r="BE95" s="231"/>
      <c r="BF95" s="231"/>
      <c r="BG95" s="231"/>
      <c r="BH95" s="231"/>
      <c r="BI95" s="231"/>
      <c r="BJ95" s="231"/>
      <c r="BK95" s="231"/>
      <c r="BL95" s="231"/>
      <c r="BM95" s="231"/>
      <c r="BN95" s="231"/>
      <c r="BO95" s="231"/>
      <c r="BP95" s="231"/>
      <c r="BQ95" s="231"/>
      <c r="BR95" s="231"/>
      <c r="BS95" s="231"/>
    </row>
    <row r="96" spans="1:71" s="228" customFormat="1" hidden="1" x14ac:dyDescent="0.2">
      <c r="A96" s="227">
        <v>43101</v>
      </c>
      <c r="B96" s="227">
        <v>43131</v>
      </c>
      <c r="G96" s="229"/>
      <c r="H96" s="229"/>
      <c r="I96" s="196"/>
      <c r="J96" s="229"/>
      <c r="K96" s="229"/>
      <c r="L96" s="196"/>
      <c r="M96" s="230"/>
      <c r="O96" s="231"/>
      <c r="P96" s="231"/>
      <c r="Q96" s="231"/>
      <c r="R96" s="231"/>
      <c r="S96" s="231"/>
      <c r="T96" s="231"/>
      <c r="U96" s="231"/>
      <c r="V96" s="231"/>
      <c r="W96" s="231"/>
      <c r="X96" s="231"/>
      <c r="Y96" s="231"/>
      <c r="Z96" s="231"/>
      <c r="AA96" s="231"/>
      <c r="AB96" s="231"/>
      <c r="AC96" s="231"/>
      <c r="AD96" s="231"/>
      <c r="AE96" s="231"/>
      <c r="AF96" s="231"/>
      <c r="AG96" s="231"/>
      <c r="AH96" s="231"/>
      <c r="AI96" s="231"/>
      <c r="AJ96" s="231"/>
      <c r="AK96" s="231"/>
      <c r="AL96" s="231"/>
      <c r="AM96" s="231"/>
      <c r="AN96" s="231"/>
      <c r="AO96" s="231"/>
      <c r="AP96" s="231"/>
      <c r="AQ96" s="231"/>
      <c r="AR96" s="231"/>
      <c r="AS96" s="231"/>
      <c r="AT96" s="231"/>
      <c r="AU96" s="231"/>
      <c r="AV96" s="231"/>
      <c r="AW96" s="231"/>
      <c r="AX96" s="231"/>
      <c r="AY96" s="231"/>
      <c r="AZ96" s="231"/>
      <c r="BA96" s="231"/>
      <c r="BB96" s="231"/>
      <c r="BC96" s="231"/>
      <c r="BD96" s="231"/>
      <c r="BE96" s="231"/>
      <c r="BF96" s="231"/>
      <c r="BG96" s="231"/>
      <c r="BH96" s="231"/>
      <c r="BI96" s="231"/>
      <c r="BJ96" s="231"/>
      <c r="BK96" s="231"/>
      <c r="BL96" s="231"/>
      <c r="BM96" s="231"/>
      <c r="BN96" s="231"/>
      <c r="BO96" s="231"/>
      <c r="BP96" s="231"/>
      <c r="BQ96" s="231"/>
      <c r="BR96" s="231"/>
      <c r="BS96" s="231"/>
    </row>
    <row r="97" spans="1:71" s="228" customFormat="1" hidden="1" x14ac:dyDescent="0.2">
      <c r="A97" s="227">
        <v>43132</v>
      </c>
      <c r="B97" s="227">
        <v>43159</v>
      </c>
      <c r="G97" s="229"/>
      <c r="H97" s="229"/>
      <c r="I97" s="196"/>
      <c r="J97" s="229"/>
      <c r="K97" s="229"/>
      <c r="L97" s="196"/>
      <c r="M97" s="230"/>
      <c r="O97" s="231"/>
      <c r="P97" s="231"/>
      <c r="Q97" s="231"/>
      <c r="R97" s="231"/>
      <c r="S97" s="231"/>
      <c r="T97" s="231"/>
      <c r="U97" s="231"/>
      <c r="V97" s="231"/>
      <c r="W97" s="231"/>
      <c r="X97" s="231"/>
      <c r="Y97" s="231"/>
      <c r="Z97" s="231"/>
      <c r="AA97" s="231"/>
      <c r="AB97" s="231"/>
      <c r="AC97" s="231"/>
      <c r="AD97" s="231"/>
      <c r="AE97" s="231"/>
      <c r="AF97" s="231"/>
      <c r="AG97" s="231"/>
      <c r="AH97" s="231"/>
      <c r="AI97" s="231"/>
      <c r="AJ97" s="231"/>
      <c r="AK97" s="231"/>
      <c r="AL97" s="231"/>
      <c r="AM97" s="231"/>
      <c r="AN97" s="231"/>
      <c r="AO97" s="231"/>
      <c r="AP97" s="231"/>
      <c r="AQ97" s="231"/>
      <c r="AR97" s="231"/>
      <c r="AS97" s="231"/>
      <c r="AT97" s="231"/>
      <c r="AU97" s="231"/>
      <c r="AV97" s="231"/>
      <c r="AW97" s="231"/>
      <c r="AX97" s="231"/>
      <c r="AY97" s="231"/>
      <c r="AZ97" s="231"/>
      <c r="BA97" s="231"/>
      <c r="BB97" s="231"/>
      <c r="BC97" s="231"/>
      <c r="BD97" s="231"/>
      <c r="BE97" s="231"/>
      <c r="BF97" s="231"/>
      <c r="BG97" s="231"/>
      <c r="BH97" s="231"/>
      <c r="BI97" s="231"/>
      <c r="BJ97" s="231"/>
      <c r="BK97" s="231"/>
      <c r="BL97" s="231"/>
      <c r="BM97" s="231"/>
      <c r="BN97" s="231"/>
      <c r="BO97" s="231"/>
      <c r="BP97" s="231"/>
      <c r="BQ97" s="231"/>
      <c r="BR97" s="231"/>
      <c r="BS97" s="231"/>
    </row>
    <row r="98" spans="1:71" s="228" customFormat="1" hidden="1" x14ac:dyDescent="0.2">
      <c r="A98" s="227">
        <v>43160</v>
      </c>
      <c r="B98" s="227">
        <v>43190</v>
      </c>
      <c r="G98" s="229"/>
      <c r="H98" s="229"/>
      <c r="I98" s="196"/>
      <c r="J98" s="229"/>
      <c r="K98" s="229"/>
      <c r="L98" s="196"/>
      <c r="M98" s="230"/>
      <c r="O98" s="231"/>
      <c r="P98" s="231"/>
      <c r="Q98" s="231"/>
      <c r="R98" s="231"/>
      <c r="S98" s="231"/>
      <c r="T98" s="231"/>
      <c r="U98" s="231"/>
      <c r="V98" s="231"/>
      <c r="W98" s="231"/>
      <c r="X98" s="231"/>
      <c r="Y98" s="231"/>
      <c r="Z98" s="231"/>
      <c r="AA98" s="231"/>
      <c r="AB98" s="231"/>
      <c r="AC98" s="231"/>
      <c r="AD98" s="231"/>
      <c r="AE98" s="231"/>
      <c r="AF98" s="231"/>
      <c r="AG98" s="231"/>
      <c r="AH98" s="231"/>
      <c r="AI98" s="231"/>
      <c r="AJ98" s="231"/>
      <c r="AK98" s="231"/>
      <c r="AL98" s="231"/>
      <c r="AM98" s="231"/>
      <c r="AN98" s="231"/>
      <c r="AO98" s="231"/>
      <c r="AP98" s="231"/>
      <c r="AQ98" s="231"/>
      <c r="AR98" s="231"/>
      <c r="AS98" s="231"/>
      <c r="AT98" s="231"/>
      <c r="AU98" s="231"/>
      <c r="AV98" s="231"/>
      <c r="AW98" s="231"/>
      <c r="AX98" s="231"/>
      <c r="AY98" s="231"/>
      <c r="AZ98" s="231"/>
      <c r="BA98" s="231"/>
      <c r="BB98" s="231"/>
      <c r="BC98" s="231"/>
      <c r="BD98" s="231"/>
      <c r="BE98" s="231"/>
      <c r="BF98" s="231"/>
      <c r="BG98" s="231"/>
      <c r="BH98" s="231"/>
      <c r="BI98" s="231"/>
      <c r="BJ98" s="231"/>
      <c r="BK98" s="231"/>
      <c r="BL98" s="231"/>
      <c r="BM98" s="231"/>
      <c r="BN98" s="231"/>
      <c r="BO98" s="231"/>
      <c r="BP98" s="231"/>
      <c r="BQ98" s="231"/>
      <c r="BR98" s="231"/>
      <c r="BS98" s="231"/>
    </row>
    <row r="99" spans="1:71" s="228" customFormat="1" hidden="1" x14ac:dyDescent="0.2">
      <c r="A99" s="227">
        <v>43191</v>
      </c>
      <c r="B99" s="227">
        <v>43220</v>
      </c>
      <c r="G99" s="229"/>
      <c r="H99" s="229"/>
      <c r="I99" s="196"/>
      <c r="J99" s="229"/>
      <c r="K99" s="229"/>
      <c r="L99" s="196"/>
      <c r="M99" s="230"/>
      <c r="O99" s="231"/>
      <c r="P99" s="231"/>
      <c r="Q99" s="231"/>
      <c r="R99" s="231"/>
      <c r="S99" s="231"/>
      <c r="T99" s="231"/>
      <c r="U99" s="231"/>
      <c r="V99" s="231"/>
      <c r="W99" s="231"/>
      <c r="X99" s="231"/>
      <c r="Y99" s="231"/>
      <c r="Z99" s="231"/>
      <c r="AA99" s="231"/>
      <c r="AB99" s="231"/>
      <c r="AC99" s="231"/>
      <c r="AD99" s="231"/>
      <c r="AE99" s="231"/>
      <c r="AF99" s="231"/>
      <c r="AG99" s="231"/>
      <c r="AH99" s="231"/>
      <c r="AI99" s="231"/>
      <c r="AJ99" s="231"/>
      <c r="AK99" s="231"/>
      <c r="AL99" s="231"/>
      <c r="AM99" s="231"/>
      <c r="AN99" s="231"/>
      <c r="AO99" s="231"/>
      <c r="AP99" s="231"/>
      <c r="AQ99" s="231"/>
      <c r="AR99" s="231"/>
      <c r="AS99" s="231"/>
      <c r="AT99" s="231"/>
      <c r="AU99" s="231"/>
      <c r="AV99" s="231"/>
      <c r="AW99" s="231"/>
      <c r="AX99" s="231"/>
      <c r="AY99" s="231"/>
      <c r="AZ99" s="231"/>
      <c r="BA99" s="231"/>
      <c r="BB99" s="231"/>
      <c r="BC99" s="231"/>
      <c r="BD99" s="231"/>
      <c r="BE99" s="231"/>
      <c r="BF99" s="231"/>
      <c r="BG99" s="231"/>
      <c r="BH99" s="231"/>
      <c r="BI99" s="231"/>
      <c r="BJ99" s="231"/>
      <c r="BK99" s="231"/>
      <c r="BL99" s="231"/>
      <c r="BM99" s="231"/>
      <c r="BN99" s="231"/>
      <c r="BO99" s="231"/>
      <c r="BP99" s="231"/>
      <c r="BQ99" s="231"/>
      <c r="BR99" s="231"/>
      <c r="BS99" s="231"/>
    </row>
    <row r="100" spans="1:71" s="228" customFormat="1" hidden="1" x14ac:dyDescent="0.2">
      <c r="A100" s="227">
        <v>43221</v>
      </c>
      <c r="B100" s="227">
        <v>43251</v>
      </c>
      <c r="G100" s="229"/>
      <c r="H100" s="229"/>
      <c r="I100" s="196"/>
      <c r="J100" s="229"/>
      <c r="K100" s="229"/>
      <c r="L100" s="196"/>
      <c r="M100" s="230"/>
      <c r="O100" s="231"/>
      <c r="P100" s="231"/>
      <c r="Q100" s="231"/>
      <c r="R100" s="231"/>
      <c r="S100" s="231"/>
      <c r="T100" s="231"/>
      <c r="U100" s="231"/>
      <c r="V100" s="231"/>
      <c r="W100" s="231"/>
      <c r="X100" s="231"/>
      <c r="Y100" s="231"/>
      <c r="Z100" s="231"/>
      <c r="AA100" s="231"/>
      <c r="AB100" s="231"/>
      <c r="AC100" s="231"/>
      <c r="AD100" s="231"/>
      <c r="AE100" s="231"/>
      <c r="AF100" s="231"/>
      <c r="AG100" s="231"/>
      <c r="AH100" s="231"/>
      <c r="AI100" s="231"/>
      <c r="AJ100" s="231"/>
      <c r="AK100" s="231"/>
      <c r="AL100" s="231"/>
      <c r="AM100" s="231"/>
      <c r="AN100" s="231"/>
      <c r="AO100" s="231"/>
      <c r="AP100" s="231"/>
      <c r="AQ100" s="231"/>
      <c r="AR100" s="231"/>
      <c r="AS100" s="231"/>
      <c r="AT100" s="231"/>
      <c r="AU100" s="231"/>
      <c r="AV100" s="231"/>
      <c r="AW100" s="231"/>
      <c r="AX100" s="231"/>
      <c r="AY100" s="231"/>
      <c r="AZ100" s="231"/>
      <c r="BA100" s="231"/>
      <c r="BB100" s="231"/>
      <c r="BC100" s="231"/>
      <c r="BD100" s="231"/>
      <c r="BE100" s="231"/>
      <c r="BF100" s="231"/>
      <c r="BG100" s="231"/>
      <c r="BH100" s="231"/>
      <c r="BI100" s="231"/>
      <c r="BJ100" s="231"/>
      <c r="BK100" s="231"/>
      <c r="BL100" s="231"/>
      <c r="BM100" s="231"/>
      <c r="BN100" s="231"/>
      <c r="BO100" s="231"/>
      <c r="BP100" s="231"/>
      <c r="BQ100" s="231"/>
      <c r="BR100" s="231"/>
      <c r="BS100" s="231"/>
    </row>
    <row r="101" spans="1:71" s="228" customFormat="1" hidden="1" x14ac:dyDescent="0.2">
      <c r="A101" s="227">
        <v>43252</v>
      </c>
      <c r="B101" s="227">
        <v>43281</v>
      </c>
      <c r="G101" s="229"/>
      <c r="H101" s="229"/>
      <c r="I101" s="196"/>
      <c r="J101" s="229"/>
      <c r="K101" s="229"/>
      <c r="L101" s="196"/>
      <c r="M101" s="230"/>
      <c r="O101" s="231"/>
      <c r="P101" s="231"/>
      <c r="Q101" s="231"/>
      <c r="R101" s="231"/>
      <c r="S101" s="231"/>
      <c r="T101" s="231"/>
      <c r="U101" s="231"/>
      <c r="V101" s="231"/>
      <c r="W101" s="231"/>
      <c r="X101" s="231"/>
      <c r="Y101" s="231"/>
      <c r="Z101" s="231"/>
      <c r="AA101" s="231"/>
      <c r="AB101" s="231"/>
      <c r="AC101" s="231"/>
      <c r="AD101" s="231"/>
      <c r="AE101" s="231"/>
      <c r="AF101" s="231"/>
      <c r="AG101" s="231"/>
      <c r="AH101" s="231"/>
      <c r="AI101" s="231"/>
      <c r="AJ101" s="231"/>
      <c r="AK101" s="231"/>
      <c r="AL101" s="231"/>
      <c r="AM101" s="231"/>
      <c r="AN101" s="231"/>
      <c r="AO101" s="231"/>
      <c r="AP101" s="231"/>
      <c r="AQ101" s="231"/>
      <c r="AR101" s="231"/>
      <c r="AS101" s="231"/>
      <c r="AT101" s="231"/>
      <c r="AU101" s="231"/>
      <c r="AV101" s="231"/>
      <c r="AW101" s="231"/>
      <c r="AX101" s="231"/>
      <c r="AY101" s="231"/>
      <c r="AZ101" s="231"/>
      <c r="BA101" s="231"/>
      <c r="BB101" s="231"/>
      <c r="BC101" s="231"/>
      <c r="BD101" s="231"/>
      <c r="BE101" s="231"/>
      <c r="BF101" s="231"/>
      <c r="BG101" s="231"/>
      <c r="BH101" s="231"/>
      <c r="BI101" s="231"/>
      <c r="BJ101" s="231"/>
      <c r="BK101" s="231"/>
      <c r="BL101" s="231"/>
      <c r="BM101" s="231"/>
      <c r="BN101" s="231"/>
      <c r="BO101" s="231"/>
      <c r="BP101" s="231"/>
      <c r="BQ101" s="231"/>
      <c r="BR101" s="231"/>
      <c r="BS101" s="231"/>
    </row>
    <row r="102" spans="1:71" s="228" customFormat="1" hidden="1" x14ac:dyDescent="0.2">
      <c r="A102" s="227">
        <v>43282</v>
      </c>
      <c r="B102" s="227">
        <v>43312</v>
      </c>
      <c r="G102" s="229"/>
      <c r="H102" s="229"/>
      <c r="I102" s="196"/>
      <c r="J102" s="229"/>
      <c r="K102" s="229"/>
      <c r="L102" s="196"/>
      <c r="M102" s="230"/>
      <c r="O102" s="231"/>
      <c r="P102" s="231"/>
      <c r="Q102" s="231"/>
      <c r="R102" s="231"/>
      <c r="S102" s="231"/>
      <c r="T102" s="231"/>
      <c r="U102" s="231"/>
      <c r="V102" s="231"/>
      <c r="W102" s="231"/>
      <c r="X102" s="231"/>
      <c r="Y102" s="231"/>
      <c r="Z102" s="231"/>
      <c r="AA102" s="231"/>
      <c r="AB102" s="231"/>
      <c r="AC102" s="231"/>
      <c r="AD102" s="231"/>
      <c r="AE102" s="231"/>
      <c r="AF102" s="231"/>
      <c r="AG102" s="231"/>
      <c r="AH102" s="231"/>
      <c r="AI102" s="231"/>
      <c r="AJ102" s="231"/>
      <c r="AK102" s="231"/>
      <c r="AL102" s="231"/>
      <c r="AM102" s="231"/>
      <c r="AN102" s="231"/>
      <c r="AO102" s="231"/>
      <c r="AP102" s="231"/>
      <c r="AQ102" s="231"/>
      <c r="AR102" s="231"/>
      <c r="AS102" s="231"/>
      <c r="AT102" s="231"/>
      <c r="AU102" s="231"/>
      <c r="AV102" s="231"/>
      <c r="AW102" s="231"/>
      <c r="AX102" s="231"/>
      <c r="AY102" s="231"/>
      <c r="AZ102" s="231"/>
      <c r="BA102" s="231"/>
      <c r="BB102" s="231"/>
      <c r="BC102" s="231"/>
      <c r="BD102" s="231"/>
      <c r="BE102" s="231"/>
      <c r="BF102" s="231"/>
      <c r="BG102" s="231"/>
      <c r="BH102" s="231"/>
      <c r="BI102" s="231"/>
      <c r="BJ102" s="231"/>
      <c r="BK102" s="231"/>
      <c r="BL102" s="231"/>
      <c r="BM102" s="231"/>
      <c r="BN102" s="231"/>
      <c r="BO102" s="231"/>
      <c r="BP102" s="231"/>
      <c r="BQ102" s="231"/>
      <c r="BR102" s="231"/>
      <c r="BS102" s="231"/>
    </row>
    <row r="103" spans="1:71" s="228" customFormat="1" hidden="1" x14ac:dyDescent="0.2">
      <c r="A103" s="227">
        <v>43313</v>
      </c>
      <c r="B103" s="227">
        <v>43343</v>
      </c>
      <c r="G103" s="229"/>
      <c r="H103" s="229"/>
      <c r="I103" s="196"/>
      <c r="J103" s="229"/>
      <c r="K103" s="229"/>
      <c r="L103" s="196"/>
      <c r="M103" s="230"/>
      <c r="O103" s="231"/>
      <c r="P103" s="231"/>
      <c r="Q103" s="231"/>
      <c r="R103" s="231"/>
      <c r="S103" s="231"/>
      <c r="T103" s="231"/>
      <c r="U103" s="231"/>
      <c r="V103" s="231"/>
      <c r="W103" s="231"/>
      <c r="X103" s="231"/>
      <c r="Y103" s="231"/>
      <c r="Z103" s="231"/>
      <c r="AA103" s="231"/>
      <c r="AB103" s="231"/>
      <c r="AC103" s="231"/>
      <c r="AD103" s="231"/>
      <c r="AE103" s="231"/>
      <c r="AF103" s="231"/>
      <c r="AG103" s="231"/>
      <c r="AH103" s="231"/>
      <c r="AI103" s="231"/>
      <c r="AJ103" s="231"/>
      <c r="AK103" s="231"/>
      <c r="AL103" s="231"/>
      <c r="AM103" s="231"/>
      <c r="AN103" s="231"/>
      <c r="AO103" s="231"/>
      <c r="AP103" s="231"/>
      <c r="AQ103" s="231"/>
      <c r="AR103" s="231"/>
      <c r="AS103" s="231"/>
      <c r="AT103" s="231"/>
      <c r="AU103" s="231"/>
      <c r="AV103" s="231"/>
      <c r="AW103" s="231"/>
      <c r="AX103" s="231"/>
      <c r="AY103" s="231"/>
      <c r="AZ103" s="231"/>
      <c r="BA103" s="231"/>
      <c r="BB103" s="231"/>
      <c r="BC103" s="231"/>
      <c r="BD103" s="231"/>
      <c r="BE103" s="231"/>
      <c r="BF103" s="231"/>
      <c r="BG103" s="231"/>
      <c r="BH103" s="231"/>
      <c r="BI103" s="231"/>
      <c r="BJ103" s="231"/>
      <c r="BK103" s="231"/>
      <c r="BL103" s="231"/>
      <c r="BM103" s="231"/>
      <c r="BN103" s="231"/>
      <c r="BO103" s="231"/>
      <c r="BP103" s="231"/>
      <c r="BQ103" s="231"/>
      <c r="BR103" s="231"/>
      <c r="BS103" s="231"/>
    </row>
    <row r="104" spans="1:71" s="228" customFormat="1" hidden="1" x14ac:dyDescent="0.2">
      <c r="A104" s="227">
        <v>43344</v>
      </c>
      <c r="B104" s="227">
        <v>43373</v>
      </c>
      <c r="G104" s="229"/>
      <c r="H104" s="229"/>
      <c r="I104" s="196"/>
      <c r="J104" s="229"/>
      <c r="K104" s="229"/>
      <c r="L104" s="196"/>
      <c r="M104" s="230"/>
      <c r="O104" s="231"/>
      <c r="P104" s="231"/>
      <c r="Q104" s="231"/>
      <c r="R104" s="231"/>
      <c r="S104" s="231"/>
      <c r="T104" s="231"/>
      <c r="U104" s="231"/>
      <c r="V104" s="231"/>
      <c r="W104" s="231"/>
      <c r="X104" s="231"/>
      <c r="Y104" s="231"/>
      <c r="Z104" s="231"/>
      <c r="AA104" s="231"/>
      <c r="AB104" s="231"/>
      <c r="AC104" s="231"/>
      <c r="AD104" s="231"/>
      <c r="AE104" s="231"/>
      <c r="AF104" s="231"/>
      <c r="AG104" s="231"/>
      <c r="AH104" s="231"/>
      <c r="AI104" s="231"/>
      <c r="AJ104" s="231"/>
      <c r="AK104" s="231"/>
      <c r="AL104" s="231"/>
      <c r="AM104" s="231"/>
      <c r="AN104" s="231"/>
      <c r="AO104" s="231"/>
      <c r="AP104" s="231"/>
      <c r="AQ104" s="231"/>
      <c r="AR104" s="231"/>
      <c r="AS104" s="231"/>
      <c r="AT104" s="231"/>
      <c r="AU104" s="231"/>
      <c r="AV104" s="231"/>
      <c r="AW104" s="231"/>
      <c r="AX104" s="231"/>
      <c r="AY104" s="231"/>
      <c r="AZ104" s="231"/>
      <c r="BA104" s="231"/>
      <c r="BB104" s="231"/>
      <c r="BC104" s="231"/>
      <c r="BD104" s="231"/>
      <c r="BE104" s="231"/>
      <c r="BF104" s="231"/>
      <c r="BG104" s="231"/>
      <c r="BH104" s="231"/>
      <c r="BI104" s="231"/>
      <c r="BJ104" s="231"/>
      <c r="BK104" s="231"/>
      <c r="BL104" s="231"/>
      <c r="BM104" s="231"/>
      <c r="BN104" s="231"/>
      <c r="BO104" s="231"/>
      <c r="BP104" s="231"/>
      <c r="BQ104" s="231"/>
      <c r="BR104" s="231"/>
      <c r="BS104" s="231"/>
    </row>
    <row r="105" spans="1:71" s="228" customFormat="1" hidden="1" x14ac:dyDescent="0.2">
      <c r="A105" s="227">
        <v>43374</v>
      </c>
      <c r="B105" s="227">
        <v>43404</v>
      </c>
      <c r="G105" s="229"/>
      <c r="H105" s="229"/>
      <c r="I105" s="196"/>
      <c r="J105" s="229"/>
      <c r="K105" s="229"/>
      <c r="L105" s="196"/>
      <c r="M105" s="230"/>
      <c r="O105" s="231"/>
      <c r="P105" s="231"/>
      <c r="Q105" s="231"/>
      <c r="R105" s="231"/>
      <c r="S105" s="231"/>
      <c r="T105" s="231"/>
      <c r="U105" s="231"/>
      <c r="V105" s="231"/>
      <c r="W105" s="231"/>
      <c r="X105" s="231"/>
      <c r="Y105" s="231"/>
      <c r="Z105" s="231"/>
      <c r="AA105" s="231"/>
      <c r="AB105" s="231"/>
      <c r="AC105" s="231"/>
      <c r="AD105" s="231"/>
      <c r="AE105" s="231"/>
      <c r="AF105" s="231"/>
      <c r="AG105" s="231"/>
      <c r="AH105" s="231"/>
      <c r="AI105" s="231"/>
      <c r="AJ105" s="231"/>
      <c r="AK105" s="231"/>
      <c r="AL105" s="231"/>
      <c r="AM105" s="231"/>
      <c r="AN105" s="231"/>
      <c r="AO105" s="231"/>
      <c r="AP105" s="231"/>
      <c r="AQ105" s="231"/>
      <c r="AR105" s="231"/>
      <c r="AS105" s="231"/>
      <c r="AT105" s="231"/>
      <c r="AU105" s="231"/>
      <c r="AV105" s="231"/>
      <c r="AW105" s="231"/>
      <c r="AX105" s="231"/>
      <c r="AY105" s="231"/>
      <c r="AZ105" s="231"/>
      <c r="BA105" s="231"/>
      <c r="BB105" s="231"/>
      <c r="BC105" s="231"/>
      <c r="BD105" s="231"/>
      <c r="BE105" s="231"/>
      <c r="BF105" s="231"/>
      <c r="BG105" s="231"/>
      <c r="BH105" s="231"/>
      <c r="BI105" s="231"/>
      <c r="BJ105" s="231"/>
      <c r="BK105" s="231"/>
      <c r="BL105" s="231"/>
      <c r="BM105" s="231"/>
      <c r="BN105" s="231"/>
      <c r="BO105" s="231"/>
      <c r="BP105" s="231"/>
      <c r="BQ105" s="231"/>
      <c r="BR105" s="231"/>
      <c r="BS105" s="231"/>
    </row>
    <row r="106" spans="1:71" s="228" customFormat="1" hidden="1" x14ac:dyDescent="0.2">
      <c r="A106" s="227">
        <v>43405</v>
      </c>
      <c r="B106" s="227">
        <v>43434</v>
      </c>
      <c r="G106" s="229"/>
      <c r="H106" s="229"/>
      <c r="I106" s="196"/>
      <c r="J106" s="229"/>
      <c r="K106" s="229"/>
      <c r="L106" s="196"/>
      <c r="M106" s="230"/>
      <c r="O106" s="231"/>
      <c r="P106" s="231"/>
      <c r="Q106" s="231"/>
      <c r="R106" s="231"/>
      <c r="S106" s="231"/>
      <c r="T106" s="231"/>
      <c r="U106" s="231"/>
      <c r="V106" s="231"/>
      <c r="W106" s="231"/>
      <c r="X106" s="231"/>
      <c r="Y106" s="231"/>
      <c r="Z106" s="231"/>
      <c r="AA106" s="231"/>
      <c r="AB106" s="231"/>
      <c r="AC106" s="231"/>
      <c r="AD106" s="231"/>
      <c r="AE106" s="231"/>
      <c r="AF106" s="231"/>
      <c r="AG106" s="231"/>
      <c r="AH106" s="231"/>
      <c r="AI106" s="231"/>
      <c r="AJ106" s="231"/>
      <c r="AK106" s="231"/>
      <c r="AL106" s="231"/>
      <c r="AM106" s="231"/>
      <c r="AN106" s="231"/>
      <c r="AO106" s="231"/>
      <c r="AP106" s="231"/>
      <c r="AQ106" s="231"/>
      <c r="AR106" s="231"/>
      <c r="AS106" s="231"/>
      <c r="AT106" s="231"/>
      <c r="AU106" s="231"/>
      <c r="AV106" s="231"/>
      <c r="AW106" s="231"/>
      <c r="AX106" s="231"/>
      <c r="AY106" s="231"/>
      <c r="AZ106" s="231"/>
      <c r="BA106" s="231"/>
      <c r="BB106" s="231"/>
      <c r="BC106" s="231"/>
      <c r="BD106" s="231"/>
      <c r="BE106" s="231"/>
      <c r="BF106" s="231"/>
      <c r="BG106" s="231"/>
      <c r="BH106" s="231"/>
      <c r="BI106" s="231"/>
      <c r="BJ106" s="231"/>
      <c r="BK106" s="231"/>
      <c r="BL106" s="231"/>
      <c r="BM106" s="231"/>
      <c r="BN106" s="231"/>
      <c r="BO106" s="231"/>
      <c r="BP106" s="231"/>
      <c r="BQ106" s="231"/>
      <c r="BR106" s="231"/>
      <c r="BS106" s="231"/>
    </row>
    <row r="107" spans="1:71" s="228" customFormat="1" hidden="1" x14ac:dyDescent="0.2">
      <c r="A107" s="227">
        <v>43435</v>
      </c>
      <c r="B107" s="227">
        <v>43465</v>
      </c>
      <c r="G107" s="229"/>
      <c r="H107" s="229"/>
      <c r="I107" s="196"/>
      <c r="J107" s="229"/>
      <c r="K107" s="229"/>
      <c r="L107" s="196"/>
      <c r="M107" s="230"/>
      <c r="O107" s="231"/>
      <c r="P107" s="231"/>
      <c r="Q107" s="231"/>
      <c r="R107" s="231"/>
      <c r="S107" s="231"/>
      <c r="T107" s="231"/>
      <c r="U107" s="231"/>
      <c r="V107" s="231"/>
      <c r="W107" s="231"/>
      <c r="X107" s="231"/>
      <c r="Y107" s="231"/>
      <c r="Z107" s="231"/>
      <c r="AA107" s="231"/>
      <c r="AB107" s="231"/>
      <c r="AC107" s="231"/>
      <c r="AD107" s="231"/>
      <c r="AE107" s="231"/>
      <c r="AF107" s="231"/>
      <c r="AG107" s="231"/>
      <c r="AH107" s="231"/>
      <c r="AI107" s="231"/>
      <c r="AJ107" s="231"/>
      <c r="AK107" s="231"/>
      <c r="AL107" s="231"/>
      <c r="AM107" s="231"/>
      <c r="AN107" s="231"/>
      <c r="AO107" s="231"/>
      <c r="AP107" s="231"/>
      <c r="AQ107" s="231"/>
      <c r="AR107" s="231"/>
      <c r="AS107" s="231"/>
      <c r="AT107" s="231"/>
      <c r="AU107" s="231"/>
      <c r="AV107" s="231"/>
      <c r="AW107" s="231"/>
      <c r="AX107" s="231"/>
      <c r="AY107" s="231"/>
      <c r="AZ107" s="231"/>
      <c r="BA107" s="231"/>
      <c r="BB107" s="231"/>
      <c r="BC107" s="231"/>
      <c r="BD107" s="231"/>
      <c r="BE107" s="231"/>
      <c r="BF107" s="231"/>
      <c r="BG107" s="231"/>
      <c r="BH107" s="231"/>
      <c r="BI107" s="231"/>
      <c r="BJ107" s="231"/>
      <c r="BK107" s="231"/>
      <c r="BL107" s="231"/>
      <c r="BM107" s="231"/>
      <c r="BN107" s="231"/>
      <c r="BO107" s="231"/>
      <c r="BP107" s="231"/>
      <c r="BQ107" s="231"/>
      <c r="BR107" s="231"/>
      <c r="BS107" s="231"/>
    </row>
    <row r="108" spans="1:71" s="228" customFormat="1" hidden="1" x14ac:dyDescent="0.2">
      <c r="A108" s="227">
        <v>43466</v>
      </c>
      <c r="B108" s="227">
        <v>43496</v>
      </c>
      <c r="G108" s="229"/>
      <c r="H108" s="229"/>
      <c r="I108" s="196"/>
      <c r="J108" s="229"/>
      <c r="K108" s="229"/>
      <c r="L108" s="196"/>
      <c r="M108" s="230"/>
      <c r="O108" s="231"/>
      <c r="P108" s="231"/>
      <c r="Q108" s="231"/>
      <c r="R108" s="231"/>
      <c r="S108" s="231"/>
      <c r="T108" s="231"/>
      <c r="U108" s="231"/>
      <c r="V108" s="231"/>
      <c r="W108" s="231"/>
      <c r="X108" s="231"/>
      <c r="Y108" s="231"/>
      <c r="Z108" s="231"/>
      <c r="AA108" s="231"/>
      <c r="AB108" s="231"/>
      <c r="AC108" s="231"/>
      <c r="AD108" s="231"/>
      <c r="AE108" s="231"/>
      <c r="AF108" s="231"/>
      <c r="AG108" s="231"/>
      <c r="AH108" s="231"/>
      <c r="AI108" s="231"/>
      <c r="AJ108" s="231"/>
      <c r="AK108" s="231"/>
      <c r="AL108" s="231"/>
      <c r="AM108" s="231"/>
      <c r="AN108" s="231"/>
      <c r="AO108" s="231"/>
      <c r="AP108" s="231"/>
      <c r="AQ108" s="231"/>
      <c r="AR108" s="231"/>
      <c r="AS108" s="231"/>
      <c r="AT108" s="231"/>
      <c r="AU108" s="231"/>
      <c r="AV108" s="231"/>
      <c r="AW108" s="231"/>
      <c r="AX108" s="231"/>
      <c r="AY108" s="231"/>
      <c r="AZ108" s="231"/>
      <c r="BA108" s="231"/>
      <c r="BB108" s="231"/>
      <c r="BC108" s="231"/>
      <c r="BD108" s="231"/>
      <c r="BE108" s="231"/>
      <c r="BF108" s="231"/>
      <c r="BG108" s="231"/>
      <c r="BH108" s="231"/>
      <c r="BI108" s="231"/>
      <c r="BJ108" s="231"/>
      <c r="BK108" s="231"/>
      <c r="BL108" s="231"/>
      <c r="BM108" s="231"/>
      <c r="BN108" s="231"/>
      <c r="BO108" s="231"/>
      <c r="BP108" s="231"/>
      <c r="BQ108" s="231"/>
      <c r="BR108" s="231"/>
      <c r="BS108" s="231"/>
    </row>
    <row r="109" spans="1:71" s="228" customFormat="1" hidden="1" x14ac:dyDescent="0.2">
      <c r="A109" s="227"/>
      <c r="B109" s="227"/>
      <c r="G109" s="229"/>
      <c r="H109" s="229"/>
      <c r="I109" s="196"/>
      <c r="J109" s="229"/>
      <c r="K109" s="229"/>
      <c r="L109" s="196"/>
      <c r="M109" s="230"/>
      <c r="O109" s="231"/>
      <c r="P109" s="231"/>
      <c r="Q109" s="231"/>
      <c r="R109" s="231"/>
      <c r="S109" s="231"/>
      <c r="T109" s="231"/>
      <c r="U109" s="231"/>
      <c r="V109" s="231"/>
      <c r="W109" s="231"/>
      <c r="X109" s="231"/>
      <c r="Y109" s="231"/>
      <c r="Z109" s="231"/>
      <c r="AA109" s="231"/>
      <c r="AB109" s="231"/>
      <c r="AC109" s="231"/>
      <c r="AD109" s="231"/>
      <c r="AE109" s="231"/>
      <c r="AF109" s="231"/>
      <c r="AG109" s="231"/>
      <c r="AH109" s="231"/>
      <c r="AI109" s="231"/>
      <c r="AJ109" s="231"/>
      <c r="AK109" s="231"/>
      <c r="AL109" s="231"/>
      <c r="AM109" s="231"/>
      <c r="AN109" s="231"/>
      <c r="AO109" s="231"/>
      <c r="AP109" s="231"/>
      <c r="AQ109" s="231"/>
      <c r="AR109" s="231"/>
      <c r="AS109" s="231"/>
      <c r="AT109" s="231"/>
      <c r="AU109" s="231"/>
      <c r="AV109" s="231"/>
      <c r="AW109" s="231"/>
      <c r="AX109" s="231"/>
      <c r="AY109" s="231"/>
      <c r="AZ109" s="231"/>
      <c r="BA109" s="231"/>
      <c r="BB109" s="231"/>
      <c r="BC109" s="231"/>
      <c r="BD109" s="231"/>
      <c r="BE109" s="231"/>
      <c r="BF109" s="231"/>
      <c r="BG109" s="231"/>
      <c r="BH109" s="231"/>
      <c r="BI109" s="231"/>
      <c r="BJ109" s="231"/>
      <c r="BK109" s="231"/>
      <c r="BL109" s="231"/>
      <c r="BM109" s="231"/>
      <c r="BN109" s="231"/>
      <c r="BO109" s="231"/>
      <c r="BP109" s="231"/>
      <c r="BQ109" s="231"/>
      <c r="BR109" s="231"/>
      <c r="BS109" s="231"/>
    </row>
    <row r="110" spans="1:71" s="228" customFormat="1" x14ac:dyDescent="0.2">
      <c r="A110" s="227"/>
      <c r="B110" s="227"/>
      <c r="G110" s="229"/>
      <c r="H110" s="229"/>
      <c r="I110" s="196"/>
      <c r="J110" s="229"/>
      <c r="K110" s="229"/>
      <c r="L110" s="196"/>
      <c r="M110" s="230"/>
      <c r="O110" s="231"/>
      <c r="P110" s="231"/>
      <c r="Q110" s="231"/>
      <c r="R110" s="231"/>
      <c r="S110" s="231"/>
      <c r="T110" s="231"/>
      <c r="U110" s="231"/>
      <c r="V110" s="231"/>
      <c r="W110" s="231"/>
      <c r="X110" s="231"/>
      <c r="Y110" s="231"/>
      <c r="Z110" s="231"/>
      <c r="AA110" s="231"/>
      <c r="AB110" s="231"/>
      <c r="AC110" s="231"/>
      <c r="AD110" s="231"/>
      <c r="AE110" s="231"/>
      <c r="AF110" s="231"/>
      <c r="AG110" s="231"/>
      <c r="AH110" s="231"/>
      <c r="AI110" s="231"/>
      <c r="AJ110" s="231"/>
      <c r="AK110" s="231"/>
      <c r="AL110" s="231"/>
      <c r="AM110" s="231"/>
      <c r="AN110" s="231"/>
      <c r="AO110" s="231"/>
      <c r="AP110" s="231"/>
      <c r="AQ110" s="231"/>
      <c r="AR110" s="231"/>
      <c r="AS110" s="231"/>
      <c r="AT110" s="231"/>
      <c r="AU110" s="231"/>
      <c r="AV110" s="231"/>
      <c r="AW110" s="231"/>
      <c r="AX110" s="231"/>
      <c r="AY110" s="231"/>
      <c r="AZ110" s="231"/>
      <c r="BA110" s="231"/>
      <c r="BB110" s="231"/>
      <c r="BC110" s="231"/>
      <c r="BD110" s="231"/>
      <c r="BE110" s="231"/>
      <c r="BF110" s="231"/>
      <c r="BG110" s="231"/>
      <c r="BH110" s="231"/>
      <c r="BI110" s="231"/>
      <c r="BJ110" s="231"/>
      <c r="BK110" s="231"/>
      <c r="BL110" s="231"/>
      <c r="BM110" s="231"/>
      <c r="BN110" s="231"/>
      <c r="BO110" s="231"/>
      <c r="BP110" s="231"/>
      <c r="BQ110" s="231"/>
      <c r="BR110" s="231"/>
      <c r="BS110" s="231"/>
    </row>
    <row r="111" spans="1:71" s="228" customFormat="1" x14ac:dyDescent="0.2">
      <c r="A111" s="227"/>
      <c r="B111" s="227"/>
      <c r="G111" s="229"/>
      <c r="H111" s="229"/>
      <c r="I111" s="196"/>
      <c r="J111" s="229"/>
      <c r="K111" s="229"/>
      <c r="L111" s="196"/>
      <c r="M111" s="230"/>
      <c r="O111" s="231"/>
      <c r="P111" s="231"/>
      <c r="Q111" s="231"/>
      <c r="R111" s="231"/>
      <c r="S111" s="231"/>
      <c r="T111" s="231"/>
      <c r="U111" s="231"/>
      <c r="V111" s="231"/>
      <c r="W111" s="231"/>
      <c r="X111" s="231"/>
      <c r="Y111" s="231"/>
      <c r="Z111" s="231"/>
      <c r="AA111" s="231"/>
      <c r="AB111" s="231"/>
      <c r="AC111" s="231"/>
      <c r="AD111" s="231"/>
      <c r="AE111" s="231"/>
      <c r="AF111" s="231"/>
      <c r="AG111" s="231"/>
      <c r="AH111" s="231"/>
      <c r="AI111" s="231"/>
      <c r="AJ111" s="231"/>
      <c r="AK111" s="231"/>
      <c r="AL111" s="231"/>
      <c r="AM111" s="231"/>
      <c r="AN111" s="231"/>
      <c r="AO111" s="231"/>
      <c r="AP111" s="231"/>
      <c r="AQ111" s="231"/>
      <c r="AR111" s="231"/>
      <c r="AS111" s="231"/>
      <c r="AT111" s="231"/>
      <c r="AU111" s="231"/>
      <c r="AV111" s="231"/>
      <c r="AW111" s="231"/>
      <c r="AX111" s="231"/>
      <c r="AY111" s="231"/>
      <c r="AZ111" s="231"/>
      <c r="BA111" s="231"/>
      <c r="BB111" s="231"/>
      <c r="BC111" s="231"/>
      <c r="BD111" s="231"/>
      <c r="BE111" s="231"/>
      <c r="BF111" s="231"/>
      <c r="BG111" s="231"/>
      <c r="BH111" s="231"/>
      <c r="BI111" s="231"/>
      <c r="BJ111" s="231"/>
      <c r="BK111" s="231"/>
      <c r="BL111" s="231"/>
      <c r="BM111" s="231"/>
      <c r="BN111" s="231"/>
      <c r="BO111" s="231"/>
      <c r="BP111" s="231"/>
      <c r="BQ111" s="231"/>
      <c r="BR111" s="231"/>
      <c r="BS111" s="231"/>
    </row>
    <row r="112" spans="1:71" s="228" customFormat="1" x14ac:dyDescent="0.2">
      <c r="A112" s="227"/>
      <c r="B112" s="227"/>
      <c r="G112" s="229"/>
      <c r="H112" s="229"/>
      <c r="I112" s="196"/>
      <c r="J112" s="229"/>
      <c r="K112" s="229"/>
      <c r="L112" s="196"/>
      <c r="M112" s="230"/>
      <c r="O112" s="231"/>
      <c r="P112" s="231"/>
      <c r="Q112" s="231"/>
      <c r="R112" s="231"/>
      <c r="S112" s="231"/>
      <c r="T112" s="231"/>
      <c r="U112" s="231"/>
      <c r="V112" s="231"/>
      <c r="W112" s="231"/>
      <c r="X112" s="231"/>
      <c r="Y112" s="231"/>
      <c r="Z112" s="231"/>
      <c r="AA112" s="231"/>
      <c r="AB112" s="231"/>
      <c r="AC112" s="231"/>
      <c r="AD112" s="231"/>
      <c r="AE112" s="231"/>
      <c r="AF112" s="231"/>
      <c r="AG112" s="231"/>
      <c r="AH112" s="231"/>
      <c r="AI112" s="231"/>
      <c r="AJ112" s="231"/>
      <c r="AK112" s="231"/>
      <c r="AL112" s="231"/>
      <c r="AM112" s="231"/>
      <c r="AN112" s="231"/>
      <c r="AO112" s="231"/>
      <c r="AP112" s="231"/>
      <c r="AQ112" s="231"/>
      <c r="AR112" s="231"/>
      <c r="AS112" s="231"/>
      <c r="AT112" s="231"/>
      <c r="AU112" s="231"/>
      <c r="AV112" s="231"/>
      <c r="AW112" s="231"/>
      <c r="AX112" s="231"/>
      <c r="AY112" s="231"/>
      <c r="AZ112" s="231"/>
      <c r="BA112" s="231"/>
      <c r="BB112" s="231"/>
      <c r="BC112" s="231"/>
      <c r="BD112" s="231"/>
      <c r="BE112" s="231"/>
      <c r="BF112" s="231"/>
      <c r="BG112" s="231"/>
      <c r="BH112" s="231"/>
      <c r="BI112" s="231"/>
      <c r="BJ112" s="231"/>
      <c r="BK112" s="231"/>
      <c r="BL112" s="231"/>
      <c r="BM112" s="231"/>
      <c r="BN112" s="231"/>
      <c r="BO112" s="231"/>
      <c r="BP112" s="231"/>
      <c r="BQ112" s="231"/>
      <c r="BR112" s="231"/>
      <c r="BS112" s="231"/>
    </row>
    <row r="113" spans="1:71" s="228" customFormat="1" x14ac:dyDescent="0.2">
      <c r="A113" s="227"/>
      <c r="B113" s="227"/>
      <c r="G113" s="229"/>
      <c r="H113" s="229"/>
      <c r="I113" s="196"/>
      <c r="J113" s="229"/>
      <c r="K113" s="229"/>
      <c r="L113" s="196"/>
      <c r="M113" s="230"/>
      <c r="O113" s="231"/>
      <c r="P113" s="231"/>
      <c r="Q113" s="231"/>
      <c r="R113" s="231"/>
      <c r="S113" s="231"/>
      <c r="T113" s="231"/>
      <c r="U113" s="231"/>
      <c r="V113" s="231"/>
      <c r="W113" s="231"/>
      <c r="X113" s="231"/>
      <c r="Y113" s="231"/>
      <c r="Z113" s="231"/>
      <c r="AA113" s="231"/>
      <c r="AB113" s="231"/>
      <c r="AC113" s="231"/>
      <c r="AD113" s="231"/>
      <c r="AE113" s="231"/>
      <c r="AF113" s="231"/>
      <c r="AG113" s="231"/>
      <c r="AH113" s="231"/>
      <c r="AI113" s="231"/>
      <c r="AJ113" s="231"/>
      <c r="AK113" s="231"/>
      <c r="AL113" s="231"/>
      <c r="AM113" s="231"/>
      <c r="AN113" s="231"/>
      <c r="AO113" s="231"/>
      <c r="AP113" s="231"/>
      <c r="AQ113" s="231"/>
      <c r="AR113" s="231"/>
      <c r="AS113" s="231"/>
      <c r="AT113" s="231"/>
      <c r="AU113" s="231"/>
      <c r="AV113" s="231"/>
      <c r="AW113" s="231"/>
      <c r="AX113" s="231"/>
      <c r="AY113" s="231"/>
      <c r="AZ113" s="231"/>
      <c r="BA113" s="231"/>
      <c r="BB113" s="231"/>
      <c r="BC113" s="231"/>
      <c r="BD113" s="231"/>
      <c r="BE113" s="231"/>
      <c r="BF113" s="231"/>
      <c r="BG113" s="231"/>
      <c r="BH113" s="231"/>
      <c r="BI113" s="231"/>
      <c r="BJ113" s="231"/>
      <c r="BK113" s="231"/>
      <c r="BL113" s="231"/>
      <c r="BM113" s="231"/>
      <c r="BN113" s="231"/>
      <c r="BO113" s="231"/>
      <c r="BP113" s="231"/>
      <c r="BQ113" s="231"/>
      <c r="BR113" s="231"/>
      <c r="BS113" s="231"/>
    </row>
    <row r="114" spans="1:71" s="228" customFormat="1" x14ac:dyDescent="0.2">
      <c r="A114" s="227"/>
      <c r="B114" s="227"/>
      <c r="G114" s="229"/>
      <c r="H114" s="229"/>
      <c r="I114" s="196"/>
      <c r="J114" s="229"/>
      <c r="K114" s="229"/>
      <c r="L114" s="196"/>
      <c r="M114" s="230"/>
      <c r="O114" s="231"/>
      <c r="P114" s="231"/>
      <c r="Q114" s="231"/>
      <c r="R114" s="231"/>
      <c r="S114" s="231"/>
      <c r="T114" s="231"/>
      <c r="U114" s="231"/>
      <c r="V114" s="231"/>
      <c r="W114" s="231"/>
      <c r="X114" s="231"/>
      <c r="Y114" s="231"/>
      <c r="Z114" s="231"/>
      <c r="AA114" s="231"/>
      <c r="AB114" s="231"/>
      <c r="AC114" s="231"/>
      <c r="AD114" s="231"/>
      <c r="AE114" s="231"/>
      <c r="AF114" s="231"/>
      <c r="AG114" s="231"/>
      <c r="AH114" s="231"/>
      <c r="AI114" s="231"/>
      <c r="AJ114" s="231"/>
      <c r="AK114" s="231"/>
      <c r="AL114" s="231"/>
      <c r="AM114" s="231"/>
      <c r="AN114" s="231"/>
      <c r="AO114" s="231"/>
      <c r="AP114" s="231"/>
      <c r="AQ114" s="231"/>
      <c r="AR114" s="231"/>
      <c r="AS114" s="231"/>
      <c r="AT114" s="231"/>
      <c r="AU114" s="231"/>
      <c r="AV114" s="231"/>
      <c r="AW114" s="231"/>
      <c r="AX114" s="231"/>
      <c r="AY114" s="231"/>
      <c r="AZ114" s="231"/>
      <c r="BA114" s="231"/>
      <c r="BB114" s="231"/>
      <c r="BC114" s="231"/>
      <c r="BD114" s="231"/>
      <c r="BE114" s="231"/>
      <c r="BF114" s="231"/>
      <c r="BG114" s="231"/>
      <c r="BH114" s="231"/>
      <c r="BI114" s="231"/>
      <c r="BJ114" s="231"/>
      <c r="BK114" s="231"/>
      <c r="BL114" s="231"/>
      <c r="BM114" s="231"/>
      <c r="BN114" s="231"/>
      <c r="BO114" s="231"/>
      <c r="BP114" s="231"/>
      <c r="BQ114" s="231"/>
      <c r="BR114" s="231"/>
      <c r="BS114" s="231"/>
    </row>
    <row r="115" spans="1:71" s="228" customFormat="1" x14ac:dyDescent="0.2">
      <c r="A115" s="227"/>
      <c r="B115" s="227"/>
      <c r="G115" s="229"/>
      <c r="H115" s="229"/>
      <c r="I115" s="196"/>
      <c r="J115" s="229"/>
      <c r="K115" s="229"/>
      <c r="L115" s="196"/>
      <c r="M115" s="230"/>
      <c r="O115" s="231"/>
      <c r="P115" s="231"/>
      <c r="Q115" s="231"/>
      <c r="R115" s="231"/>
      <c r="S115" s="231"/>
      <c r="T115" s="231"/>
      <c r="U115" s="231"/>
      <c r="V115" s="231"/>
      <c r="W115" s="231"/>
      <c r="X115" s="231"/>
      <c r="Y115" s="231"/>
      <c r="Z115" s="231"/>
      <c r="AA115" s="231"/>
      <c r="AB115" s="231"/>
      <c r="AC115" s="231"/>
      <c r="AD115" s="231"/>
      <c r="AE115" s="231"/>
      <c r="AF115" s="231"/>
      <c r="AG115" s="231"/>
      <c r="AH115" s="231"/>
      <c r="AI115" s="231"/>
      <c r="AJ115" s="231"/>
      <c r="AK115" s="231"/>
      <c r="AL115" s="231"/>
      <c r="AM115" s="231"/>
      <c r="AN115" s="231"/>
      <c r="AO115" s="231"/>
      <c r="AP115" s="231"/>
      <c r="AQ115" s="231"/>
      <c r="AR115" s="231"/>
      <c r="AS115" s="231"/>
      <c r="AT115" s="231"/>
      <c r="AU115" s="231"/>
      <c r="AV115" s="231"/>
      <c r="AW115" s="231"/>
      <c r="AX115" s="231"/>
      <c r="AY115" s="231"/>
      <c r="AZ115" s="231"/>
      <c r="BA115" s="231"/>
      <c r="BB115" s="231"/>
      <c r="BC115" s="231"/>
      <c r="BD115" s="231"/>
      <c r="BE115" s="231"/>
      <c r="BF115" s="231"/>
      <c r="BG115" s="231"/>
      <c r="BH115" s="231"/>
      <c r="BI115" s="231"/>
      <c r="BJ115" s="231"/>
      <c r="BK115" s="231"/>
      <c r="BL115" s="231"/>
      <c r="BM115" s="231"/>
      <c r="BN115" s="231"/>
      <c r="BO115" s="231"/>
      <c r="BP115" s="231"/>
      <c r="BQ115" s="231"/>
      <c r="BR115" s="231"/>
      <c r="BS115" s="231"/>
    </row>
    <row r="116" spans="1:71" s="228" customFormat="1" x14ac:dyDescent="0.2">
      <c r="A116" s="227"/>
      <c r="B116" s="227"/>
      <c r="G116" s="229"/>
      <c r="H116" s="229"/>
      <c r="I116" s="196"/>
      <c r="J116" s="229"/>
      <c r="K116" s="229"/>
      <c r="L116" s="196"/>
      <c r="M116" s="230"/>
      <c r="O116" s="231"/>
      <c r="P116" s="231"/>
      <c r="Q116" s="231"/>
      <c r="R116" s="231"/>
      <c r="S116" s="231"/>
      <c r="T116" s="231"/>
      <c r="U116" s="231"/>
      <c r="V116" s="231"/>
      <c r="W116" s="231"/>
      <c r="X116" s="231"/>
      <c r="Y116" s="231"/>
      <c r="Z116" s="231"/>
      <c r="AA116" s="231"/>
      <c r="AB116" s="231"/>
      <c r="AC116" s="231"/>
      <c r="AD116" s="231"/>
      <c r="AE116" s="231"/>
      <c r="AF116" s="231"/>
      <c r="AG116" s="231"/>
      <c r="AH116" s="231"/>
      <c r="AI116" s="231"/>
      <c r="AJ116" s="231"/>
      <c r="AK116" s="231"/>
      <c r="AL116" s="231"/>
      <c r="AM116" s="231"/>
      <c r="AN116" s="231"/>
      <c r="AO116" s="231"/>
      <c r="AP116" s="231"/>
      <c r="AQ116" s="231"/>
      <c r="AR116" s="231"/>
      <c r="AS116" s="231"/>
      <c r="AT116" s="231"/>
      <c r="AU116" s="231"/>
      <c r="AV116" s="231"/>
      <c r="AW116" s="231"/>
      <c r="AX116" s="231"/>
      <c r="AY116" s="231"/>
      <c r="AZ116" s="231"/>
      <c r="BA116" s="231"/>
      <c r="BB116" s="231"/>
      <c r="BC116" s="231"/>
      <c r="BD116" s="231"/>
      <c r="BE116" s="231"/>
      <c r="BF116" s="231"/>
      <c r="BG116" s="231"/>
      <c r="BH116" s="231"/>
      <c r="BI116" s="231"/>
      <c r="BJ116" s="231"/>
      <c r="BK116" s="231"/>
      <c r="BL116" s="231"/>
      <c r="BM116" s="231"/>
      <c r="BN116" s="231"/>
      <c r="BO116" s="231"/>
      <c r="BP116" s="231"/>
      <c r="BQ116" s="231"/>
      <c r="BR116" s="231"/>
      <c r="BS116" s="231"/>
    </row>
    <row r="117" spans="1:71" s="228" customFormat="1" x14ac:dyDescent="0.2">
      <c r="A117" s="227"/>
      <c r="B117" s="227"/>
      <c r="G117" s="229"/>
      <c r="H117" s="229"/>
      <c r="I117" s="196"/>
      <c r="J117" s="229"/>
      <c r="K117" s="229"/>
      <c r="L117" s="196"/>
      <c r="M117" s="230"/>
      <c r="O117" s="231"/>
      <c r="P117" s="231"/>
      <c r="Q117" s="231"/>
      <c r="R117" s="231"/>
      <c r="S117" s="231"/>
      <c r="T117" s="231"/>
      <c r="U117" s="231"/>
      <c r="V117" s="231"/>
      <c r="W117" s="231"/>
      <c r="X117" s="231"/>
      <c r="Y117" s="231"/>
      <c r="Z117" s="231"/>
      <c r="AA117" s="231"/>
      <c r="AB117" s="231"/>
      <c r="AC117" s="231"/>
      <c r="AD117" s="231"/>
      <c r="AE117" s="231"/>
      <c r="AF117" s="231"/>
      <c r="AG117" s="231"/>
      <c r="AH117" s="231"/>
      <c r="AI117" s="231"/>
      <c r="AJ117" s="231"/>
      <c r="AK117" s="231"/>
      <c r="AL117" s="231"/>
      <c r="AM117" s="231"/>
      <c r="AN117" s="231"/>
      <c r="AO117" s="231"/>
      <c r="AP117" s="231"/>
      <c r="AQ117" s="231"/>
      <c r="AR117" s="231"/>
      <c r="AS117" s="231"/>
      <c r="AT117" s="231"/>
      <c r="AU117" s="231"/>
      <c r="AV117" s="231"/>
      <c r="AW117" s="231"/>
      <c r="AX117" s="231"/>
      <c r="AY117" s="231"/>
      <c r="AZ117" s="231"/>
      <c r="BA117" s="231"/>
      <c r="BB117" s="231"/>
      <c r="BC117" s="231"/>
      <c r="BD117" s="231"/>
      <c r="BE117" s="231"/>
      <c r="BF117" s="231"/>
      <c r="BG117" s="231"/>
      <c r="BH117" s="231"/>
      <c r="BI117" s="231"/>
      <c r="BJ117" s="231"/>
      <c r="BK117" s="231"/>
      <c r="BL117" s="231"/>
      <c r="BM117" s="231"/>
      <c r="BN117" s="231"/>
      <c r="BO117" s="231"/>
      <c r="BP117" s="231"/>
      <c r="BQ117" s="231"/>
      <c r="BR117" s="231"/>
      <c r="BS117" s="231"/>
    </row>
    <row r="118" spans="1:71" s="228" customFormat="1" x14ac:dyDescent="0.2">
      <c r="A118" s="227"/>
      <c r="B118" s="227"/>
      <c r="G118" s="229"/>
      <c r="H118" s="229"/>
      <c r="I118" s="196"/>
      <c r="J118" s="229"/>
      <c r="K118" s="229"/>
      <c r="L118" s="196"/>
      <c r="M118" s="230"/>
      <c r="O118" s="231"/>
      <c r="P118" s="231"/>
      <c r="Q118" s="231"/>
      <c r="R118" s="231"/>
      <c r="S118" s="231"/>
      <c r="T118" s="231"/>
      <c r="U118" s="231"/>
      <c r="V118" s="231"/>
      <c r="W118" s="231"/>
      <c r="X118" s="231"/>
      <c r="Y118" s="231"/>
      <c r="Z118" s="231"/>
      <c r="AA118" s="231"/>
      <c r="AB118" s="231"/>
      <c r="AC118" s="231"/>
      <c r="AD118" s="231"/>
      <c r="AE118" s="231"/>
      <c r="AF118" s="231"/>
      <c r="AG118" s="231"/>
      <c r="AH118" s="231"/>
      <c r="AI118" s="231"/>
      <c r="AJ118" s="231"/>
      <c r="AK118" s="231"/>
      <c r="AL118" s="231"/>
      <c r="AM118" s="231"/>
      <c r="AN118" s="231"/>
      <c r="AO118" s="231"/>
      <c r="AP118" s="231"/>
      <c r="AQ118" s="231"/>
      <c r="AR118" s="231"/>
      <c r="AS118" s="231"/>
      <c r="AT118" s="231"/>
      <c r="AU118" s="231"/>
      <c r="AV118" s="231"/>
      <c r="AW118" s="231"/>
      <c r="AX118" s="231"/>
      <c r="AY118" s="231"/>
      <c r="AZ118" s="231"/>
      <c r="BA118" s="231"/>
      <c r="BB118" s="231"/>
      <c r="BC118" s="231"/>
      <c r="BD118" s="231"/>
      <c r="BE118" s="231"/>
      <c r="BF118" s="231"/>
      <c r="BG118" s="231"/>
      <c r="BH118" s="231"/>
      <c r="BI118" s="231"/>
      <c r="BJ118" s="231"/>
      <c r="BK118" s="231"/>
      <c r="BL118" s="231"/>
      <c r="BM118" s="231"/>
      <c r="BN118" s="231"/>
      <c r="BO118" s="231"/>
      <c r="BP118" s="231"/>
      <c r="BQ118" s="231"/>
      <c r="BR118" s="231"/>
      <c r="BS118" s="231"/>
    </row>
    <row r="119" spans="1:71" s="228" customFormat="1" x14ac:dyDescent="0.2">
      <c r="A119" s="227"/>
      <c r="B119" s="227"/>
      <c r="G119" s="229"/>
      <c r="H119" s="229"/>
      <c r="I119" s="196"/>
      <c r="J119" s="229"/>
      <c r="K119" s="229"/>
      <c r="L119" s="196"/>
      <c r="M119" s="230"/>
      <c r="O119" s="231"/>
      <c r="P119" s="231"/>
      <c r="Q119" s="231"/>
      <c r="R119" s="231"/>
      <c r="S119" s="231"/>
      <c r="T119" s="231"/>
      <c r="U119" s="231"/>
      <c r="V119" s="231"/>
      <c r="W119" s="231"/>
      <c r="X119" s="231"/>
      <c r="Y119" s="231"/>
      <c r="Z119" s="231"/>
      <c r="AA119" s="231"/>
      <c r="AB119" s="231"/>
      <c r="AC119" s="231"/>
      <c r="AD119" s="231"/>
      <c r="AE119" s="231"/>
      <c r="AF119" s="231"/>
      <c r="AG119" s="231"/>
      <c r="AH119" s="231"/>
      <c r="AI119" s="231"/>
      <c r="AJ119" s="231"/>
      <c r="AK119" s="231"/>
      <c r="AL119" s="231"/>
      <c r="AM119" s="231"/>
      <c r="AN119" s="231"/>
      <c r="AO119" s="231"/>
      <c r="AP119" s="231"/>
      <c r="AQ119" s="231"/>
      <c r="AR119" s="231"/>
      <c r="AS119" s="231"/>
      <c r="AT119" s="231"/>
      <c r="AU119" s="231"/>
      <c r="AV119" s="231"/>
      <c r="AW119" s="231"/>
      <c r="AX119" s="231"/>
      <c r="AY119" s="231"/>
      <c r="AZ119" s="231"/>
      <c r="BA119" s="231"/>
      <c r="BB119" s="231"/>
      <c r="BC119" s="231"/>
      <c r="BD119" s="231"/>
      <c r="BE119" s="231"/>
      <c r="BF119" s="231"/>
      <c r="BG119" s="231"/>
      <c r="BH119" s="231"/>
      <c r="BI119" s="231"/>
      <c r="BJ119" s="231"/>
      <c r="BK119" s="231"/>
      <c r="BL119" s="231"/>
      <c r="BM119" s="231"/>
      <c r="BN119" s="231"/>
      <c r="BO119" s="231"/>
      <c r="BP119" s="231"/>
      <c r="BQ119" s="231"/>
      <c r="BR119" s="231"/>
      <c r="BS119" s="231"/>
    </row>
    <row r="120" spans="1:71" s="228" customFormat="1" x14ac:dyDescent="0.2">
      <c r="A120" s="227"/>
      <c r="B120" s="227"/>
      <c r="G120" s="229"/>
      <c r="H120" s="229"/>
      <c r="I120" s="196"/>
      <c r="J120" s="229"/>
      <c r="K120" s="229"/>
      <c r="L120" s="196"/>
      <c r="M120" s="230"/>
      <c r="O120" s="231"/>
      <c r="P120" s="231"/>
      <c r="Q120" s="231"/>
      <c r="R120" s="231"/>
      <c r="S120" s="231"/>
      <c r="T120" s="231"/>
      <c r="U120" s="231"/>
      <c r="V120" s="231"/>
      <c r="W120" s="231"/>
      <c r="X120" s="231"/>
      <c r="Y120" s="231"/>
      <c r="Z120" s="231"/>
      <c r="AA120" s="231"/>
      <c r="AB120" s="231"/>
      <c r="AC120" s="231"/>
      <c r="AD120" s="231"/>
      <c r="AE120" s="231"/>
      <c r="AF120" s="231"/>
      <c r="AG120" s="231"/>
      <c r="AH120" s="231"/>
      <c r="AI120" s="231"/>
      <c r="AJ120" s="231"/>
      <c r="AK120" s="231"/>
      <c r="AL120" s="231"/>
      <c r="AM120" s="231"/>
      <c r="AN120" s="231"/>
      <c r="AO120" s="231"/>
      <c r="AP120" s="231"/>
      <c r="AQ120" s="231"/>
      <c r="AR120" s="231"/>
      <c r="AS120" s="231"/>
      <c r="AT120" s="231"/>
      <c r="AU120" s="231"/>
      <c r="AV120" s="231"/>
      <c r="AW120" s="231"/>
      <c r="AX120" s="231"/>
      <c r="AY120" s="231"/>
      <c r="AZ120" s="231"/>
      <c r="BA120" s="231"/>
      <c r="BB120" s="231"/>
      <c r="BC120" s="231"/>
      <c r="BD120" s="231"/>
      <c r="BE120" s="231"/>
      <c r="BF120" s="231"/>
      <c r="BG120" s="231"/>
      <c r="BH120" s="231"/>
      <c r="BI120" s="231"/>
      <c r="BJ120" s="231"/>
      <c r="BK120" s="231"/>
      <c r="BL120" s="231"/>
      <c r="BM120" s="231"/>
      <c r="BN120" s="231"/>
      <c r="BO120" s="231"/>
      <c r="BP120" s="231"/>
      <c r="BQ120" s="231"/>
      <c r="BR120" s="231"/>
      <c r="BS120" s="231"/>
    </row>
    <row r="121" spans="1:71" s="228" customFormat="1" x14ac:dyDescent="0.2">
      <c r="A121" s="227"/>
      <c r="B121" s="227"/>
      <c r="G121" s="229"/>
      <c r="H121" s="229"/>
      <c r="I121" s="196"/>
      <c r="J121" s="229"/>
      <c r="K121" s="229"/>
      <c r="L121" s="196"/>
      <c r="M121" s="230"/>
      <c r="O121" s="231"/>
      <c r="P121" s="231"/>
      <c r="Q121" s="231"/>
      <c r="R121" s="231"/>
      <c r="S121" s="231"/>
      <c r="T121" s="231"/>
      <c r="U121" s="231"/>
      <c r="V121" s="231"/>
      <c r="W121" s="231"/>
      <c r="X121" s="231"/>
      <c r="Y121" s="231"/>
      <c r="Z121" s="231"/>
      <c r="AA121" s="231"/>
      <c r="AB121" s="231"/>
      <c r="AC121" s="231"/>
      <c r="AD121" s="231"/>
      <c r="AE121" s="231"/>
      <c r="AF121" s="231"/>
      <c r="AG121" s="231"/>
      <c r="AH121" s="231"/>
      <c r="AI121" s="231"/>
      <c r="AJ121" s="231"/>
      <c r="AK121" s="231"/>
      <c r="AL121" s="231"/>
      <c r="AM121" s="231"/>
      <c r="AN121" s="231"/>
      <c r="AO121" s="231"/>
      <c r="AP121" s="231"/>
      <c r="AQ121" s="231"/>
      <c r="AR121" s="231"/>
      <c r="AS121" s="231"/>
      <c r="AT121" s="231"/>
      <c r="AU121" s="231"/>
      <c r="AV121" s="231"/>
      <c r="AW121" s="231"/>
      <c r="AX121" s="231"/>
      <c r="AY121" s="231"/>
      <c r="AZ121" s="231"/>
      <c r="BA121" s="231"/>
      <c r="BB121" s="231"/>
      <c r="BC121" s="231"/>
      <c r="BD121" s="231"/>
      <c r="BE121" s="231"/>
      <c r="BF121" s="231"/>
      <c r="BG121" s="231"/>
      <c r="BH121" s="231"/>
      <c r="BI121" s="231"/>
      <c r="BJ121" s="231"/>
      <c r="BK121" s="231"/>
      <c r="BL121" s="231"/>
      <c r="BM121" s="231"/>
      <c r="BN121" s="231"/>
      <c r="BO121" s="231"/>
      <c r="BP121" s="231"/>
      <c r="BQ121" s="231"/>
      <c r="BR121" s="231"/>
      <c r="BS121" s="231"/>
    </row>
    <row r="122" spans="1:71" s="228" customFormat="1" x14ac:dyDescent="0.2">
      <c r="A122" s="227"/>
      <c r="B122" s="227"/>
      <c r="G122" s="229"/>
      <c r="H122" s="229"/>
      <c r="I122" s="196"/>
      <c r="J122" s="229"/>
      <c r="K122" s="229"/>
      <c r="L122" s="196"/>
      <c r="M122" s="230"/>
      <c r="O122" s="231"/>
      <c r="P122" s="231"/>
      <c r="Q122" s="231"/>
      <c r="R122" s="231"/>
      <c r="S122" s="231"/>
      <c r="T122" s="231"/>
      <c r="U122" s="231"/>
      <c r="V122" s="231"/>
      <c r="W122" s="231"/>
      <c r="X122" s="231"/>
      <c r="Y122" s="231"/>
      <c r="Z122" s="231"/>
      <c r="AA122" s="231"/>
      <c r="AB122" s="231"/>
      <c r="AC122" s="231"/>
      <c r="AD122" s="231"/>
      <c r="AE122" s="231"/>
      <c r="AF122" s="231"/>
      <c r="AG122" s="231"/>
      <c r="AH122" s="231"/>
      <c r="AI122" s="231"/>
      <c r="AJ122" s="231"/>
      <c r="AK122" s="231"/>
      <c r="AL122" s="231"/>
      <c r="AM122" s="231"/>
      <c r="AN122" s="231"/>
      <c r="AO122" s="231"/>
      <c r="AP122" s="231"/>
      <c r="AQ122" s="231"/>
      <c r="AR122" s="231"/>
      <c r="AS122" s="231"/>
      <c r="AT122" s="231"/>
      <c r="AU122" s="231"/>
      <c r="AV122" s="231"/>
      <c r="AW122" s="231"/>
      <c r="AX122" s="231"/>
      <c r="AY122" s="231"/>
      <c r="AZ122" s="231"/>
      <c r="BA122" s="231"/>
      <c r="BB122" s="231"/>
      <c r="BC122" s="231"/>
      <c r="BD122" s="231"/>
      <c r="BE122" s="231"/>
      <c r="BF122" s="231"/>
      <c r="BG122" s="231"/>
      <c r="BH122" s="231"/>
      <c r="BI122" s="231"/>
      <c r="BJ122" s="231"/>
      <c r="BK122" s="231"/>
      <c r="BL122" s="231"/>
      <c r="BM122" s="231"/>
      <c r="BN122" s="231"/>
      <c r="BO122" s="231"/>
      <c r="BP122" s="231"/>
      <c r="BQ122" s="231"/>
      <c r="BR122" s="231"/>
      <c r="BS122" s="231"/>
    </row>
    <row r="123" spans="1:71" s="228" customFormat="1" x14ac:dyDescent="0.2">
      <c r="A123" s="227"/>
      <c r="B123" s="227"/>
      <c r="G123" s="229"/>
      <c r="H123" s="229"/>
      <c r="I123" s="196"/>
      <c r="J123" s="229"/>
      <c r="K123" s="229"/>
      <c r="L123" s="196"/>
      <c r="M123" s="230"/>
      <c r="O123" s="231"/>
      <c r="P123" s="231"/>
      <c r="Q123" s="231"/>
      <c r="R123" s="231"/>
      <c r="S123" s="231"/>
      <c r="T123" s="231"/>
      <c r="U123" s="231"/>
      <c r="V123" s="231"/>
      <c r="W123" s="231"/>
      <c r="X123" s="231"/>
      <c r="Y123" s="231"/>
      <c r="Z123" s="231"/>
      <c r="AA123" s="231"/>
      <c r="AB123" s="231"/>
      <c r="AC123" s="231"/>
      <c r="AD123" s="231"/>
      <c r="AE123" s="231"/>
      <c r="AF123" s="231"/>
      <c r="AG123" s="231"/>
      <c r="AH123" s="231"/>
      <c r="AI123" s="231"/>
      <c r="AJ123" s="231"/>
      <c r="AK123" s="231"/>
      <c r="AL123" s="231"/>
      <c r="AM123" s="231"/>
      <c r="AN123" s="231"/>
      <c r="AO123" s="231"/>
      <c r="AP123" s="231"/>
      <c r="AQ123" s="231"/>
      <c r="AR123" s="231"/>
      <c r="AS123" s="231"/>
      <c r="AT123" s="231"/>
      <c r="AU123" s="231"/>
      <c r="AV123" s="231"/>
      <c r="AW123" s="231"/>
      <c r="AX123" s="231"/>
      <c r="AY123" s="231"/>
      <c r="AZ123" s="231"/>
      <c r="BA123" s="231"/>
      <c r="BB123" s="231"/>
      <c r="BC123" s="231"/>
      <c r="BD123" s="231"/>
      <c r="BE123" s="231"/>
      <c r="BF123" s="231"/>
      <c r="BG123" s="231"/>
      <c r="BH123" s="231"/>
      <c r="BI123" s="231"/>
      <c r="BJ123" s="231"/>
      <c r="BK123" s="231"/>
      <c r="BL123" s="231"/>
      <c r="BM123" s="231"/>
      <c r="BN123" s="231"/>
      <c r="BO123" s="231"/>
      <c r="BP123" s="231"/>
      <c r="BQ123" s="231"/>
      <c r="BR123" s="231"/>
      <c r="BS123" s="231"/>
    </row>
    <row r="124" spans="1:71" s="228" customFormat="1" x14ac:dyDescent="0.2">
      <c r="A124" s="227"/>
      <c r="B124" s="227"/>
      <c r="G124" s="229"/>
      <c r="H124" s="229"/>
      <c r="I124" s="196"/>
      <c r="J124" s="229"/>
      <c r="K124" s="229"/>
      <c r="L124" s="196"/>
      <c r="M124" s="230"/>
      <c r="O124" s="231"/>
      <c r="P124" s="231"/>
      <c r="Q124" s="231"/>
      <c r="R124" s="231"/>
      <c r="S124" s="231"/>
      <c r="T124" s="231"/>
      <c r="U124" s="231"/>
      <c r="V124" s="231"/>
      <c r="W124" s="231"/>
      <c r="X124" s="231"/>
      <c r="Y124" s="231"/>
      <c r="Z124" s="231"/>
      <c r="AA124" s="231"/>
      <c r="AB124" s="231"/>
      <c r="AC124" s="231"/>
      <c r="AD124" s="231"/>
      <c r="AE124" s="231"/>
      <c r="AF124" s="231"/>
      <c r="AG124" s="231"/>
      <c r="AH124" s="231"/>
      <c r="AI124" s="231"/>
      <c r="AJ124" s="231"/>
      <c r="AK124" s="231"/>
      <c r="AL124" s="231"/>
      <c r="AM124" s="231"/>
      <c r="AN124" s="231"/>
      <c r="AO124" s="231"/>
      <c r="AP124" s="231"/>
      <c r="AQ124" s="231"/>
      <c r="AR124" s="231"/>
      <c r="AS124" s="231"/>
      <c r="AT124" s="231"/>
      <c r="AU124" s="231"/>
      <c r="AV124" s="231"/>
      <c r="AW124" s="231"/>
      <c r="AX124" s="231"/>
      <c r="AY124" s="231"/>
      <c r="AZ124" s="231"/>
      <c r="BA124" s="231"/>
      <c r="BB124" s="231"/>
      <c r="BC124" s="231"/>
      <c r="BD124" s="231"/>
      <c r="BE124" s="231"/>
      <c r="BF124" s="231"/>
      <c r="BG124" s="231"/>
      <c r="BH124" s="231"/>
      <c r="BI124" s="231"/>
      <c r="BJ124" s="231"/>
      <c r="BK124" s="231"/>
      <c r="BL124" s="231"/>
      <c r="BM124" s="231"/>
      <c r="BN124" s="231"/>
      <c r="BO124" s="231"/>
      <c r="BP124" s="231"/>
      <c r="BQ124" s="231"/>
      <c r="BR124" s="231"/>
      <c r="BS124" s="231"/>
    </row>
    <row r="125" spans="1:71" s="228" customFormat="1" x14ac:dyDescent="0.2">
      <c r="A125" s="227"/>
      <c r="B125" s="227"/>
      <c r="G125" s="229"/>
      <c r="H125" s="229"/>
      <c r="I125" s="196"/>
      <c r="J125" s="229"/>
      <c r="K125" s="229"/>
      <c r="L125" s="196"/>
      <c r="M125" s="230"/>
      <c r="O125" s="231"/>
      <c r="P125" s="231"/>
      <c r="Q125" s="231"/>
      <c r="R125" s="231"/>
      <c r="S125" s="231"/>
      <c r="T125" s="231"/>
      <c r="U125" s="231"/>
      <c r="V125" s="231"/>
      <c r="W125" s="231"/>
      <c r="X125" s="231"/>
      <c r="Y125" s="231"/>
      <c r="Z125" s="231"/>
      <c r="AA125" s="231"/>
      <c r="AB125" s="231"/>
      <c r="AC125" s="231"/>
      <c r="AD125" s="231"/>
      <c r="AE125" s="231"/>
      <c r="AF125" s="231"/>
      <c r="AG125" s="231"/>
      <c r="AH125" s="231"/>
      <c r="AI125" s="231"/>
      <c r="AJ125" s="231"/>
      <c r="AK125" s="231"/>
      <c r="AL125" s="231"/>
      <c r="AM125" s="231"/>
      <c r="AN125" s="231"/>
      <c r="AO125" s="231"/>
      <c r="AP125" s="231"/>
      <c r="AQ125" s="231"/>
      <c r="AR125" s="231"/>
      <c r="AS125" s="231"/>
      <c r="AT125" s="231"/>
      <c r="AU125" s="231"/>
      <c r="AV125" s="231"/>
      <c r="AW125" s="231"/>
      <c r="AX125" s="231"/>
      <c r="AY125" s="231"/>
      <c r="AZ125" s="231"/>
      <c r="BA125" s="231"/>
      <c r="BB125" s="231"/>
      <c r="BC125" s="231"/>
      <c r="BD125" s="231"/>
      <c r="BE125" s="231"/>
      <c r="BF125" s="231"/>
      <c r="BG125" s="231"/>
      <c r="BH125" s="231"/>
      <c r="BI125" s="231"/>
      <c r="BJ125" s="231"/>
      <c r="BK125" s="231"/>
      <c r="BL125" s="231"/>
      <c r="BM125" s="231"/>
      <c r="BN125" s="231"/>
      <c r="BO125" s="231"/>
      <c r="BP125" s="231"/>
      <c r="BQ125" s="231"/>
      <c r="BR125" s="231"/>
      <c r="BS125" s="231"/>
    </row>
    <row r="126" spans="1:71" s="228" customFormat="1" x14ac:dyDescent="0.2">
      <c r="A126" s="227"/>
      <c r="B126" s="227"/>
      <c r="G126" s="229"/>
      <c r="H126" s="229"/>
      <c r="I126" s="196"/>
      <c r="J126" s="229"/>
      <c r="K126" s="229"/>
      <c r="L126" s="196"/>
      <c r="M126" s="230"/>
      <c r="O126" s="231"/>
      <c r="P126" s="231"/>
      <c r="Q126" s="231"/>
      <c r="R126" s="231"/>
      <c r="S126" s="231"/>
      <c r="T126" s="231"/>
      <c r="U126" s="231"/>
      <c r="V126" s="231"/>
      <c r="W126" s="231"/>
      <c r="X126" s="231"/>
      <c r="Y126" s="231"/>
      <c r="Z126" s="231"/>
      <c r="AA126" s="231"/>
      <c r="AB126" s="231"/>
      <c r="AC126" s="231"/>
      <c r="AD126" s="231"/>
      <c r="AE126" s="231"/>
      <c r="AF126" s="231"/>
      <c r="AG126" s="231"/>
      <c r="AH126" s="231"/>
      <c r="AI126" s="231"/>
      <c r="AJ126" s="231"/>
      <c r="AK126" s="231"/>
      <c r="AL126" s="231"/>
      <c r="AM126" s="231"/>
      <c r="AN126" s="231"/>
      <c r="AO126" s="231"/>
      <c r="AP126" s="231"/>
      <c r="AQ126" s="231"/>
      <c r="AR126" s="231"/>
      <c r="AS126" s="231"/>
      <c r="AT126" s="231"/>
      <c r="AU126" s="231"/>
      <c r="AV126" s="231"/>
      <c r="AW126" s="231"/>
      <c r="AX126" s="231"/>
      <c r="AY126" s="231"/>
      <c r="AZ126" s="231"/>
      <c r="BA126" s="231"/>
      <c r="BB126" s="231"/>
      <c r="BC126" s="231"/>
      <c r="BD126" s="231"/>
      <c r="BE126" s="231"/>
      <c r="BF126" s="231"/>
      <c r="BG126" s="231"/>
      <c r="BH126" s="231"/>
      <c r="BI126" s="231"/>
      <c r="BJ126" s="231"/>
      <c r="BK126" s="231"/>
      <c r="BL126" s="231"/>
      <c r="BM126" s="231"/>
      <c r="BN126" s="231"/>
      <c r="BO126" s="231"/>
      <c r="BP126" s="231"/>
      <c r="BQ126" s="231"/>
      <c r="BR126" s="231"/>
      <c r="BS126" s="231"/>
    </row>
    <row r="127" spans="1:71" s="228" customFormat="1" x14ac:dyDescent="0.2">
      <c r="A127" s="227"/>
      <c r="B127" s="227"/>
      <c r="G127" s="229"/>
      <c r="H127" s="229"/>
      <c r="I127" s="196"/>
      <c r="J127" s="229"/>
      <c r="K127" s="229"/>
      <c r="L127" s="196"/>
      <c r="M127" s="230"/>
      <c r="O127" s="231"/>
      <c r="P127" s="231"/>
      <c r="Q127" s="231"/>
      <c r="R127" s="231"/>
      <c r="S127" s="231"/>
      <c r="T127" s="231"/>
      <c r="U127" s="231"/>
      <c r="V127" s="231"/>
      <c r="W127" s="231"/>
      <c r="X127" s="231"/>
      <c r="Y127" s="231"/>
      <c r="Z127" s="231"/>
      <c r="AA127" s="231"/>
      <c r="AB127" s="231"/>
      <c r="AC127" s="231"/>
      <c r="AD127" s="231"/>
      <c r="AE127" s="231"/>
      <c r="AF127" s="231"/>
      <c r="AG127" s="231"/>
      <c r="AH127" s="231"/>
      <c r="AI127" s="231"/>
      <c r="AJ127" s="231"/>
      <c r="AK127" s="231"/>
      <c r="AL127" s="231"/>
      <c r="AM127" s="231"/>
      <c r="AN127" s="231"/>
      <c r="AO127" s="231"/>
      <c r="AP127" s="231"/>
      <c r="AQ127" s="231"/>
      <c r="AR127" s="231"/>
      <c r="AS127" s="231"/>
      <c r="AT127" s="231"/>
      <c r="AU127" s="231"/>
      <c r="AV127" s="231"/>
      <c r="AW127" s="231"/>
      <c r="AX127" s="231"/>
      <c r="AY127" s="231"/>
      <c r="AZ127" s="231"/>
      <c r="BA127" s="231"/>
      <c r="BB127" s="231"/>
      <c r="BC127" s="231"/>
      <c r="BD127" s="231"/>
      <c r="BE127" s="231"/>
      <c r="BF127" s="231"/>
      <c r="BG127" s="231"/>
      <c r="BH127" s="231"/>
      <c r="BI127" s="231"/>
      <c r="BJ127" s="231"/>
      <c r="BK127" s="231"/>
      <c r="BL127" s="231"/>
      <c r="BM127" s="231"/>
      <c r="BN127" s="231"/>
      <c r="BO127" s="231"/>
      <c r="BP127" s="231"/>
      <c r="BQ127" s="231"/>
      <c r="BR127" s="231"/>
      <c r="BS127" s="231"/>
    </row>
    <row r="128" spans="1:71" s="228" customFormat="1" x14ac:dyDescent="0.2">
      <c r="A128" s="227"/>
      <c r="B128" s="227"/>
      <c r="G128" s="229"/>
      <c r="H128" s="229"/>
      <c r="I128" s="196"/>
      <c r="J128" s="229"/>
      <c r="K128" s="229"/>
      <c r="L128" s="196"/>
      <c r="M128" s="230"/>
      <c r="O128" s="231"/>
      <c r="P128" s="231"/>
      <c r="Q128" s="231"/>
      <c r="R128" s="231"/>
      <c r="S128" s="231"/>
      <c r="T128" s="231"/>
      <c r="U128" s="231"/>
      <c r="V128" s="231"/>
      <c r="W128" s="231"/>
      <c r="X128" s="231"/>
      <c r="Y128" s="231"/>
      <c r="Z128" s="231"/>
      <c r="AA128" s="231"/>
      <c r="AB128" s="231"/>
      <c r="AC128" s="231"/>
      <c r="AD128" s="231"/>
      <c r="AE128" s="231"/>
      <c r="AF128" s="231"/>
      <c r="AG128" s="231"/>
      <c r="AH128" s="231"/>
      <c r="AI128" s="231"/>
      <c r="AJ128" s="231"/>
      <c r="AK128" s="231"/>
      <c r="AL128" s="231"/>
      <c r="AM128" s="231"/>
      <c r="AN128" s="231"/>
      <c r="AO128" s="231"/>
      <c r="AP128" s="231"/>
      <c r="AQ128" s="231"/>
      <c r="AR128" s="231"/>
      <c r="AS128" s="231"/>
      <c r="AT128" s="231"/>
      <c r="AU128" s="231"/>
      <c r="AV128" s="231"/>
      <c r="AW128" s="231"/>
      <c r="AX128" s="231"/>
      <c r="AY128" s="231"/>
      <c r="AZ128" s="231"/>
      <c r="BA128" s="231"/>
      <c r="BB128" s="231"/>
      <c r="BC128" s="231"/>
      <c r="BD128" s="231"/>
      <c r="BE128" s="231"/>
      <c r="BF128" s="231"/>
      <c r="BG128" s="231"/>
      <c r="BH128" s="231"/>
      <c r="BI128" s="231"/>
      <c r="BJ128" s="231"/>
      <c r="BK128" s="231"/>
      <c r="BL128" s="231"/>
      <c r="BM128" s="231"/>
      <c r="BN128" s="231"/>
      <c r="BO128" s="231"/>
      <c r="BP128" s="231"/>
      <c r="BQ128" s="231"/>
      <c r="BR128" s="231"/>
      <c r="BS128" s="231"/>
    </row>
    <row r="129" spans="1:71" s="228" customFormat="1" x14ac:dyDescent="0.2">
      <c r="A129" s="227"/>
      <c r="B129" s="227"/>
      <c r="G129" s="229"/>
      <c r="H129" s="229"/>
      <c r="I129" s="196"/>
      <c r="J129" s="229"/>
      <c r="K129" s="229"/>
      <c r="L129" s="196"/>
      <c r="M129" s="230"/>
      <c r="O129" s="231"/>
      <c r="P129" s="231"/>
      <c r="Q129" s="231"/>
      <c r="R129" s="231"/>
      <c r="S129" s="231"/>
      <c r="T129" s="231"/>
      <c r="U129" s="231"/>
      <c r="V129" s="231"/>
      <c r="W129" s="231"/>
      <c r="X129" s="231"/>
      <c r="Y129" s="231"/>
      <c r="Z129" s="231"/>
      <c r="AA129" s="231"/>
      <c r="AB129" s="231"/>
      <c r="AC129" s="231"/>
      <c r="AD129" s="231"/>
      <c r="AE129" s="231"/>
      <c r="AF129" s="231"/>
      <c r="AG129" s="231"/>
      <c r="AH129" s="231"/>
      <c r="AI129" s="231"/>
      <c r="AJ129" s="231"/>
      <c r="AK129" s="231"/>
      <c r="AL129" s="231"/>
      <c r="AM129" s="231"/>
      <c r="AN129" s="231"/>
      <c r="AO129" s="231"/>
      <c r="AP129" s="231"/>
      <c r="AQ129" s="231"/>
      <c r="AR129" s="231"/>
      <c r="AS129" s="231"/>
      <c r="AT129" s="231"/>
      <c r="AU129" s="231"/>
      <c r="AV129" s="231"/>
      <c r="AW129" s="231"/>
      <c r="AX129" s="231"/>
      <c r="AY129" s="231"/>
      <c r="AZ129" s="231"/>
      <c r="BA129" s="231"/>
      <c r="BB129" s="231"/>
      <c r="BC129" s="231"/>
      <c r="BD129" s="231"/>
      <c r="BE129" s="231"/>
      <c r="BF129" s="231"/>
      <c r="BG129" s="231"/>
      <c r="BH129" s="231"/>
      <c r="BI129" s="231"/>
      <c r="BJ129" s="231"/>
      <c r="BK129" s="231"/>
      <c r="BL129" s="231"/>
      <c r="BM129" s="231"/>
      <c r="BN129" s="231"/>
      <c r="BO129" s="231"/>
      <c r="BP129" s="231"/>
      <c r="BQ129" s="231"/>
      <c r="BR129" s="231"/>
      <c r="BS129" s="231"/>
    </row>
    <row r="130" spans="1:71" s="228" customFormat="1" x14ac:dyDescent="0.2">
      <c r="A130" s="227"/>
      <c r="B130" s="227"/>
      <c r="G130" s="229"/>
      <c r="H130" s="229"/>
      <c r="I130" s="196"/>
      <c r="J130" s="229"/>
      <c r="K130" s="229"/>
      <c r="L130" s="196"/>
      <c r="M130" s="230"/>
      <c r="O130" s="231"/>
      <c r="P130" s="231"/>
      <c r="Q130" s="231"/>
      <c r="R130" s="231"/>
      <c r="S130" s="231"/>
      <c r="T130" s="231"/>
      <c r="U130" s="231"/>
      <c r="V130" s="231"/>
      <c r="W130" s="231"/>
      <c r="X130" s="231"/>
      <c r="Y130" s="231"/>
      <c r="Z130" s="231"/>
      <c r="AA130" s="231"/>
      <c r="AB130" s="231"/>
      <c r="AC130" s="231"/>
      <c r="AD130" s="231"/>
      <c r="AE130" s="231"/>
      <c r="AF130" s="231"/>
      <c r="AG130" s="231"/>
      <c r="AH130" s="231"/>
      <c r="AI130" s="231"/>
      <c r="AJ130" s="231"/>
      <c r="AK130" s="231"/>
      <c r="AL130" s="231"/>
      <c r="AM130" s="231"/>
      <c r="AN130" s="231"/>
      <c r="AO130" s="231"/>
      <c r="AP130" s="231"/>
      <c r="AQ130" s="231"/>
      <c r="AR130" s="231"/>
      <c r="AS130" s="231"/>
      <c r="AT130" s="231"/>
      <c r="AU130" s="231"/>
      <c r="AV130" s="231"/>
      <c r="AW130" s="231"/>
      <c r="AX130" s="231"/>
      <c r="AY130" s="231"/>
      <c r="AZ130" s="231"/>
      <c r="BA130" s="231"/>
      <c r="BB130" s="231"/>
      <c r="BC130" s="231"/>
      <c r="BD130" s="231"/>
      <c r="BE130" s="231"/>
      <c r="BF130" s="231"/>
      <c r="BG130" s="231"/>
      <c r="BH130" s="231"/>
      <c r="BI130" s="231"/>
      <c r="BJ130" s="231"/>
      <c r="BK130" s="231"/>
      <c r="BL130" s="231"/>
      <c r="BM130" s="231"/>
      <c r="BN130" s="231"/>
      <c r="BO130" s="231"/>
      <c r="BP130" s="231"/>
      <c r="BQ130" s="231"/>
      <c r="BR130" s="231"/>
      <c r="BS130" s="231"/>
    </row>
    <row r="131" spans="1:71" s="228" customFormat="1" x14ac:dyDescent="0.2">
      <c r="A131" s="227"/>
      <c r="B131" s="227"/>
      <c r="G131" s="229"/>
      <c r="H131" s="229"/>
      <c r="I131" s="196"/>
      <c r="J131" s="229"/>
      <c r="K131" s="229"/>
      <c r="L131" s="196"/>
      <c r="M131" s="230"/>
      <c r="O131" s="231"/>
      <c r="P131" s="231"/>
      <c r="Q131" s="231"/>
      <c r="R131" s="231"/>
      <c r="S131" s="231"/>
      <c r="T131" s="231"/>
      <c r="U131" s="231"/>
      <c r="V131" s="231"/>
      <c r="W131" s="231"/>
      <c r="X131" s="231"/>
      <c r="Y131" s="231"/>
      <c r="Z131" s="231"/>
      <c r="AA131" s="231"/>
      <c r="AB131" s="231"/>
      <c r="AC131" s="231"/>
      <c r="AD131" s="231"/>
      <c r="AE131" s="231"/>
      <c r="AF131" s="231"/>
      <c r="AG131" s="231"/>
      <c r="AH131" s="231"/>
      <c r="AI131" s="231"/>
      <c r="AJ131" s="231"/>
      <c r="AK131" s="231"/>
      <c r="AL131" s="231"/>
      <c r="AM131" s="231"/>
      <c r="AN131" s="231"/>
      <c r="AO131" s="231"/>
      <c r="AP131" s="231"/>
      <c r="AQ131" s="231"/>
      <c r="AR131" s="231"/>
      <c r="AS131" s="231"/>
      <c r="AT131" s="231"/>
      <c r="AU131" s="231"/>
      <c r="AV131" s="231"/>
      <c r="AW131" s="231"/>
      <c r="AX131" s="231"/>
      <c r="AY131" s="231"/>
      <c r="AZ131" s="231"/>
      <c r="BA131" s="231"/>
      <c r="BB131" s="231"/>
      <c r="BC131" s="231"/>
      <c r="BD131" s="231"/>
      <c r="BE131" s="231"/>
      <c r="BF131" s="231"/>
      <c r="BG131" s="231"/>
      <c r="BH131" s="231"/>
      <c r="BI131" s="231"/>
      <c r="BJ131" s="231"/>
      <c r="BK131" s="231"/>
      <c r="BL131" s="231"/>
      <c r="BM131" s="231"/>
      <c r="BN131" s="231"/>
      <c r="BO131" s="231"/>
      <c r="BP131" s="231"/>
      <c r="BQ131" s="231"/>
      <c r="BR131" s="231"/>
      <c r="BS131" s="231"/>
    </row>
    <row r="132" spans="1:71" s="228" customFormat="1" x14ac:dyDescent="0.2">
      <c r="A132" s="227"/>
      <c r="B132" s="227"/>
      <c r="G132" s="229"/>
      <c r="H132" s="229"/>
      <c r="I132" s="196"/>
      <c r="J132" s="229"/>
      <c r="K132" s="229"/>
      <c r="L132" s="196"/>
      <c r="M132" s="230"/>
      <c r="O132" s="231"/>
      <c r="P132" s="231"/>
      <c r="Q132" s="231"/>
      <c r="R132" s="231"/>
      <c r="S132" s="231"/>
      <c r="T132" s="231"/>
      <c r="U132" s="231"/>
      <c r="V132" s="231"/>
      <c r="W132" s="231"/>
      <c r="X132" s="231"/>
      <c r="Y132" s="231"/>
      <c r="Z132" s="231"/>
      <c r="AA132" s="231"/>
      <c r="AB132" s="231"/>
      <c r="AC132" s="231"/>
      <c r="AD132" s="231"/>
      <c r="AE132" s="231"/>
      <c r="AF132" s="231"/>
      <c r="AG132" s="231"/>
      <c r="AH132" s="231"/>
      <c r="AI132" s="231"/>
      <c r="AJ132" s="231"/>
      <c r="AK132" s="231"/>
      <c r="AL132" s="231"/>
      <c r="AM132" s="231"/>
      <c r="AN132" s="231"/>
      <c r="AO132" s="231"/>
      <c r="AP132" s="231"/>
      <c r="AQ132" s="231"/>
      <c r="AR132" s="231"/>
      <c r="AS132" s="231"/>
      <c r="AT132" s="231"/>
      <c r="AU132" s="231"/>
      <c r="AV132" s="231"/>
      <c r="AW132" s="231"/>
      <c r="AX132" s="231"/>
      <c r="AY132" s="231"/>
      <c r="AZ132" s="231"/>
      <c r="BA132" s="231"/>
      <c r="BB132" s="231"/>
      <c r="BC132" s="231"/>
      <c r="BD132" s="231"/>
      <c r="BE132" s="231"/>
      <c r="BF132" s="231"/>
      <c r="BG132" s="231"/>
      <c r="BH132" s="231"/>
      <c r="BI132" s="231"/>
      <c r="BJ132" s="231"/>
      <c r="BK132" s="231"/>
      <c r="BL132" s="231"/>
      <c r="BM132" s="231"/>
      <c r="BN132" s="231"/>
      <c r="BO132" s="231"/>
      <c r="BP132" s="231"/>
      <c r="BQ132" s="231"/>
      <c r="BR132" s="231"/>
      <c r="BS132" s="231"/>
    </row>
    <row r="133" spans="1:71" s="228" customFormat="1" x14ac:dyDescent="0.2">
      <c r="A133" s="227"/>
      <c r="B133" s="227"/>
      <c r="G133" s="229"/>
      <c r="H133" s="229"/>
      <c r="I133" s="196"/>
      <c r="J133" s="229"/>
      <c r="K133" s="229"/>
      <c r="L133" s="196"/>
      <c r="M133" s="230"/>
      <c r="O133" s="231"/>
      <c r="P133" s="231"/>
      <c r="Q133" s="231"/>
      <c r="R133" s="231"/>
      <c r="S133" s="231"/>
      <c r="T133" s="231"/>
      <c r="U133" s="231"/>
      <c r="V133" s="231"/>
      <c r="W133" s="231"/>
      <c r="X133" s="231"/>
      <c r="Y133" s="231"/>
      <c r="Z133" s="231"/>
      <c r="AA133" s="231"/>
      <c r="AB133" s="231"/>
      <c r="AC133" s="231"/>
      <c r="AD133" s="231"/>
      <c r="AE133" s="231"/>
      <c r="AF133" s="231"/>
      <c r="AG133" s="231"/>
      <c r="AH133" s="231"/>
      <c r="AI133" s="231"/>
      <c r="AJ133" s="231"/>
      <c r="AK133" s="231"/>
      <c r="AL133" s="231"/>
      <c r="AM133" s="231"/>
      <c r="AN133" s="231"/>
      <c r="AO133" s="231"/>
      <c r="AP133" s="231"/>
      <c r="AQ133" s="231"/>
      <c r="AR133" s="231"/>
      <c r="AS133" s="231"/>
      <c r="AT133" s="231"/>
      <c r="AU133" s="231"/>
      <c r="AV133" s="231"/>
      <c r="AW133" s="231"/>
      <c r="AX133" s="231"/>
      <c r="AY133" s="231"/>
      <c r="AZ133" s="231"/>
      <c r="BA133" s="231"/>
      <c r="BB133" s="231"/>
      <c r="BC133" s="231"/>
      <c r="BD133" s="231"/>
      <c r="BE133" s="231"/>
      <c r="BF133" s="231"/>
      <c r="BG133" s="231"/>
      <c r="BH133" s="231"/>
      <c r="BI133" s="231"/>
      <c r="BJ133" s="231"/>
      <c r="BK133" s="231"/>
      <c r="BL133" s="231"/>
      <c r="BM133" s="231"/>
      <c r="BN133" s="231"/>
      <c r="BO133" s="231"/>
      <c r="BP133" s="231"/>
      <c r="BQ133" s="231"/>
      <c r="BR133" s="231"/>
      <c r="BS133" s="231"/>
    </row>
    <row r="134" spans="1:71" s="228" customFormat="1" x14ac:dyDescent="0.2">
      <c r="A134" s="227"/>
      <c r="B134" s="227"/>
      <c r="G134" s="229"/>
      <c r="H134" s="229"/>
      <c r="I134" s="196"/>
      <c r="J134" s="229"/>
      <c r="K134" s="229"/>
      <c r="L134" s="196"/>
      <c r="M134" s="230"/>
      <c r="O134" s="231"/>
      <c r="P134" s="231"/>
      <c r="Q134" s="231"/>
      <c r="R134" s="231"/>
      <c r="S134" s="231"/>
      <c r="T134" s="231"/>
      <c r="U134" s="231"/>
      <c r="V134" s="231"/>
      <c r="W134" s="231"/>
      <c r="X134" s="231"/>
      <c r="Y134" s="231"/>
      <c r="Z134" s="231"/>
      <c r="AA134" s="231"/>
      <c r="AB134" s="231"/>
      <c r="AC134" s="231"/>
      <c r="AD134" s="231"/>
      <c r="AE134" s="231"/>
      <c r="AF134" s="231"/>
      <c r="AG134" s="231"/>
      <c r="AH134" s="231"/>
      <c r="AI134" s="231"/>
      <c r="AJ134" s="231"/>
      <c r="AK134" s="231"/>
      <c r="AL134" s="231"/>
      <c r="AM134" s="231"/>
      <c r="AN134" s="231"/>
      <c r="AO134" s="231"/>
      <c r="AP134" s="231"/>
      <c r="AQ134" s="231"/>
      <c r="AR134" s="231"/>
      <c r="AS134" s="231"/>
      <c r="AT134" s="231"/>
      <c r="AU134" s="231"/>
      <c r="AV134" s="231"/>
      <c r="AW134" s="231"/>
      <c r="AX134" s="231"/>
      <c r="AY134" s="231"/>
      <c r="AZ134" s="231"/>
      <c r="BA134" s="231"/>
      <c r="BB134" s="231"/>
      <c r="BC134" s="231"/>
      <c r="BD134" s="231"/>
      <c r="BE134" s="231"/>
      <c r="BF134" s="231"/>
      <c r="BG134" s="231"/>
      <c r="BH134" s="231"/>
      <c r="BI134" s="231"/>
      <c r="BJ134" s="231"/>
      <c r="BK134" s="231"/>
      <c r="BL134" s="231"/>
      <c r="BM134" s="231"/>
      <c r="BN134" s="231"/>
      <c r="BO134" s="231"/>
      <c r="BP134" s="231"/>
      <c r="BQ134" s="231"/>
      <c r="BR134" s="231"/>
      <c r="BS134" s="231"/>
    </row>
    <row r="135" spans="1:71" s="228" customFormat="1" x14ac:dyDescent="0.2">
      <c r="A135" s="227"/>
      <c r="B135" s="227"/>
      <c r="G135" s="229"/>
      <c r="H135" s="229"/>
      <c r="I135" s="196"/>
      <c r="J135" s="229"/>
      <c r="K135" s="229"/>
      <c r="L135" s="196"/>
      <c r="M135" s="230"/>
      <c r="O135" s="231"/>
      <c r="P135" s="231"/>
      <c r="Q135" s="231"/>
      <c r="R135" s="231"/>
      <c r="S135" s="231"/>
      <c r="T135" s="231"/>
      <c r="U135" s="231"/>
      <c r="V135" s="231"/>
      <c r="W135" s="231"/>
      <c r="X135" s="231"/>
      <c r="Y135" s="231"/>
      <c r="Z135" s="231"/>
      <c r="AA135" s="231"/>
      <c r="AB135" s="231"/>
      <c r="AC135" s="231"/>
      <c r="AD135" s="231"/>
      <c r="AE135" s="231"/>
      <c r="AF135" s="231"/>
      <c r="AG135" s="231"/>
      <c r="AH135" s="231"/>
      <c r="AI135" s="231"/>
      <c r="AJ135" s="231"/>
      <c r="AK135" s="231"/>
      <c r="AL135" s="231"/>
      <c r="AM135" s="231"/>
      <c r="AN135" s="231"/>
      <c r="AO135" s="231"/>
      <c r="AP135" s="231"/>
      <c r="AQ135" s="231"/>
      <c r="AR135" s="231"/>
      <c r="AS135" s="231"/>
      <c r="AT135" s="231"/>
      <c r="AU135" s="231"/>
      <c r="AV135" s="231"/>
      <c r="AW135" s="231"/>
      <c r="AX135" s="231"/>
      <c r="AY135" s="231"/>
      <c r="AZ135" s="231"/>
      <c r="BA135" s="231"/>
      <c r="BB135" s="231"/>
      <c r="BC135" s="231"/>
      <c r="BD135" s="231"/>
      <c r="BE135" s="231"/>
      <c r="BF135" s="231"/>
      <c r="BG135" s="231"/>
      <c r="BH135" s="231"/>
      <c r="BI135" s="231"/>
      <c r="BJ135" s="231"/>
      <c r="BK135" s="231"/>
      <c r="BL135" s="231"/>
      <c r="BM135" s="231"/>
      <c r="BN135" s="231"/>
      <c r="BO135" s="231"/>
      <c r="BP135" s="231"/>
      <c r="BQ135" s="231"/>
      <c r="BR135" s="231"/>
      <c r="BS135" s="231"/>
    </row>
    <row r="136" spans="1:71" s="228" customFormat="1" x14ac:dyDescent="0.2">
      <c r="A136" s="227"/>
      <c r="B136" s="227"/>
      <c r="G136" s="229"/>
      <c r="H136" s="229"/>
      <c r="I136" s="196"/>
      <c r="J136" s="229"/>
      <c r="K136" s="229"/>
      <c r="L136" s="196"/>
      <c r="M136" s="230"/>
      <c r="O136" s="231"/>
      <c r="P136" s="231"/>
      <c r="Q136" s="231"/>
      <c r="R136" s="231"/>
      <c r="S136" s="231"/>
      <c r="T136" s="231"/>
      <c r="U136" s="231"/>
      <c r="V136" s="231"/>
      <c r="W136" s="231"/>
      <c r="X136" s="231"/>
      <c r="Y136" s="231"/>
      <c r="Z136" s="231"/>
      <c r="AA136" s="231"/>
      <c r="AB136" s="231"/>
      <c r="AC136" s="231"/>
      <c r="AD136" s="231"/>
      <c r="AE136" s="231"/>
      <c r="AF136" s="231"/>
      <c r="AG136" s="231"/>
      <c r="AH136" s="231"/>
      <c r="AI136" s="231"/>
      <c r="AJ136" s="231"/>
      <c r="AK136" s="231"/>
      <c r="AL136" s="231"/>
      <c r="AM136" s="231"/>
      <c r="AN136" s="231"/>
      <c r="AO136" s="231"/>
      <c r="AP136" s="231"/>
      <c r="AQ136" s="231"/>
      <c r="AR136" s="231"/>
      <c r="AS136" s="231"/>
      <c r="AT136" s="231"/>
      <c r="AU136" s="231"/>
      <c r="AV136" s="231"/>
      <c r="AW136" s="231"/>
      <c r="AX136" s="231"/>
      <c r="AY136" s="231"/>
      <c r="AZ136" s="231"/>
      <c r="BA136" s="231"/>
      <c r="BB136" s="231"/>
      <c r="BC136" s="231"/>
      <c r="BD136" s="231"/>
      <c r="BE136" s="231"/>
      <c r="BF136" s="231"/>
      <c r="BG136" s="231"/>
      <c r="BH136" s="231"/>
      <c r="BI136" s="231"/>
      <c r="BJ136" s="231"/>
      <c r="BK136" s="231"/>
      <c r="BL136" s="231"/>
      <c r="BM136" s="231"/>
      <c r="BN136" s="231"/>
      <c r="BO136" s="231"/>
      <c r="BP136" s="231"/>
      <c r="BQ136" s="231"/>
      <c r="BR136" s="231"/>
      <c r="BS136" s="231"/>
    </row>
    <row r="137" spans="1:71" s="228" customFormat="1" x14ac:dyDescent="0.2">
      <c r="A137" s="227"/>
      <c r="B137" s="227"/>
      <c r="G137" s="229"/>
      <c r="H137" s="229"/>
      <c r="I137" s="196"/>
      <c r="J137" s="229"/>
      <c r="K137" s="229"/>
      <c r="L137" s="196"/>
      <c r="M137" s="230"/>
      <c r="O137" s="231"/>
      <c r="P137" s="231"/>
      <c r="Q137" s="231"/>
      <c r="R137" s="231"/>
      <c r="S137" s="231"/>
      <c r="T137" s="231"/>
      <c r="U137" s="231"/>
      <c r="V137" s="231"/>
      <c r="W137" s="231"/>
      <c r="X137" s="231"/>
      <c r="Y137" s="231"/>
      <c r="Z137" s="231"/>
      <c r="AA137" s="231"/>
      <c r="AB137" s="231"/>
      <c r="AC137" s="231"/>
      <c r="AD137" s="231"/>
      <c r="AE137" s="231"/>
      <c r="AF137" s="231"/>
      <c r="AG137" s="231"/>
      <c r="AH137" s="231"/>
      <c r="AI137" s="231"/>
      <c r="AJ137" s="231"/>
      <c r="AK137" s="231"/>
      <c r="AL137" s="231"/>
      <c r="AM137" s="231"/>
      <c r="AN137" s="231"/>
      <c r="AO137" s="231"/>
      <c r="AP137" s="231"/>
      <c r="AQ137" s="231"/>
      <c r="AR137" s="231"/>
      <c r="AS137" s="231"/>
      <c r="AT137" s="231"/>
      <c r="AU137" s="231"/>
      <c r="AV137" s="231"/>
      <c r="AW137" s="231"/>
      <c r="AX137" s="231"/>
      <c r="AY137" s="231"/>
      <c r="AZ137" s="231"/>
      <c r="BA137" s="231"/>
      <c r="BB137" s="231"/>
      <c r="BC137" s="231"/>
      <c r="BD137" s="231"/>
      <c r="BE137" s="231"/>
      <c r="BF137" s="231"/>
      <c r="BG137" s="231"/>
      <c r="BH137" s="231"/>
      <c r="BI137" s="231"/>
      <c r="BJ137" s="231"/>
      <c r="BK137" s="231"/>
      <c r="BL137" s="231"/>
      <c r="BM137" s="231"/>
      <c r="BN137" s="231"/>
      <c r="BO137" s="231"/>
      <c r="BP137" s="231"/>
      <c r="BQ137" s="231"/>
      <c r="BR137" s="231"/>
      <c r="BS137" s="231"/>
    </row>
    <row r="138" spans="1:71" s="228" customFormat="1" x14ac:dyDescent="0.2">
      <c r="A138" s="227"/>
      <c r="B138" s="227"/>
      <c r="G138" s="229"/>
      <c r="H138" s="229"/>
      <c r="I138" s="196"/>
      <c r="J138" s="229"/>
      <c r="K138" s="229"/>
      <c r="L138" s="196"/>
      <c r="M138" s="230"/>
      <c r="O138" s="231"/>
      <c r="P138" s="231"/>
      <c r="Q138" s="231"/>
      <c r="R138" s="231"/>
      <c r="S138" s="231"/>
      <c r="T138" s="231"/>
      <c r="U138" s="231"/>
      <c r="V138" s="231"/>
      <c r="W138" s="231"/>
      <c r="X138" s="231"/>
      <c r="Y138" s="231"/>
      <c r="Z138" s="231"/>
      <c r="AA138" s="231"/>
      <c r="AB138" s="231"/>
      <c r="AC138" s="231"/>
      <c r="AD138" s="231"/>
      <c r="AE138" s="231"/>
      <c r="AF138" s="231"/>
      <c r="AG138" s="231"/>
      <c r="AH138" s="231"/>
      <c r="AI138" s="231"/>
      <c r="AJ138" s="231"/>
      <c r="AK138" s="231"/>
      <c r="AL138" s="231"/>
      <c r="AM138" s="231"/>
      <c r="AN138" s="231"/>
      <c r="AO138" s="231"/>
      <c r="AP138" s="231"/>
      <c r="AQ138" s="231"/>
      <c r="AR138" s="231"/>
      <c r="AS138" s="231"/>
      <c r="AT138" s="231"/>
      <c r="AU138" s="231"/>
      <c r="AV138" s="231"/>
      <c r="AW138" s="231"/>
      <c r="AX138" s="231"/>
      <c r="AY138" s="231"/>
      <c r="AZ138" s="231"/>
      <c r="BA138" s="231"/>
      <c r="BB138" s="231"/>
      <c r="BC138" s="231"/>
      <c r="BD138" s="231"/>
      <c r="BE138" s="231"/>
      <c r="BF138" s="231"/>
      <c r="BG138" s="231"/>
      <c r="BH138" s="231"/>
      <c r="BI138" s="231"/>
      <c r="BJ138" s="231"/>
      <c r="BK138" s="231"/>
      <c r="BL138" s="231"/>
      <c r="BM138" s="231"/>
      <c r="BN138" s="231"/>
      <c r="BO138" s="231"/>
      <c r="BP138" s="231"/>
      <c r="BQ138" s="231"/>
      <c r="BR138" s="231"/>
      <c r="BS138" s="231"/>
    </row>
    <row r="139" spans="1:71" s="228" customFormat="1" x14ac:dyDescent="0.2">
      <c r="A139" s="227"/>
      <c r="B139" s="227"/>
      <c r="G139" s="229"/>
      <c r="H139" s="229"/>
      <c r="I139" s="196"/>
      <c r="J139" s="229"/>
      <c r="K139" s="229"/>
      <c r="L139" s="196"/>
      <c r="M139" s="230"/>
      <c r="O139" s="231"/>
      <c r="P139" s="231"/>
      <c r="Q139" s="231"/>
      <c r="R139" s="231"/>
      <c r="S139" s="231"/>
      <c r="T139" s="231"/>
      <c r="U139" s="231"/>
      <c r="V139" s="231"/>
      <c r="W139" s="231"/>
      <c r="X139" s="231"/>
      <c r="Y139" s="231"/>
      <c r="Z139" s="231"/>
      <c r="AA139" s="231"/>
      <c r="AB139" s="231"/>
      <c r="AC139" s="231"/>
      <c r="AD139" s="231"/>
      <c r="AE139" s="231"/>
      <c r="AF139" s="231"/>
      <c r="AG139" s="231"/>
      <c r="AH139" s="231"/>
      <c r="AI139" s="231"/>
      <c r="AJ139" s="231"/>
      <c r="AK139" s="231"/>
      <c r="AL139" s="231"/>
      <c r="AM139" s="231"/>
      <c r="AN139" s="231"/>
      <c r="AO139" s="231"/>
      <c r="AP139" s="231"/>
      <c r="AQ139" s="231"/>
      <c r="AR139" s="231"/>
      <c r="AS139" s="231"/>
      <c r="AT139" s="231"/>
      <c r="AU139" s="231"/>
      <c r="AV139" s="231"/>
      <c r="AW139" s="231"/>
      <c r="AX139" s="231"/>
      <c r="AY139" s="231"/>
      <c r="AZ139" s="231"/>
      <c r="BA139" s="231"/>
      <c r="BB139" s="231"/>
      <c r="BC139" s="231"/>
      <c r="BD139" s="231"/>
      <c r="BE139" s="231"/>
      <c r="BF139" s="231"/>
      <c r="BG139" s="231"/>
      <c r="BH139" s="231"/>
      <c r="BI139" s="231"/>
      <c r="BJ139" s="231"/>
      <c r="BK139" s="231"/>
      <c r="BL139" s="231"/>
      <c r="BM139" s="231"/>
      <c r="BN139" s="231"/>
      <c r="BO139" s="231"/>
      <c r="BP139" s="231"/>
      <c r="BQ139" s="231"/>
      <c r="BR139" s="231"/>
      <c r="BS139" s="231"/>
    </row>
    <row r="140" spans="1:71" s="228" customFormat="1" x14ac:dyDescent="0.2">
      <c r="A140" s="227"/>
      <c r="B140" s="227"/>
      <c r="G140" s="229"/>
      <c r="H140" s="229"/>
      <c r="I140" s="196"/>
      <c r="J140" s="229"/>
      <c r="K140" s="229"/>
      <c r="L140" s="196"/>
      <c r="M140" s="230"/>
      <c r="O140" s="231"/>
      <c r="P140" s="231"/>
      <c r="Q140" s="231"/>
      <c r="R140" s="231"/>
      <c r="S140" s="231"/>
      <c r="T140" s="231"/>
      <c r="U140" s="231"/>
      <c r="V140" s="231"/>
      <c r="W140" s="231"/>
      <c r="X140" s="231"/>
      <c r="Y140" s="231"/>
      <c r="Z140" s="231"/>
      <c r="AA140" s="231"/>
      <c r="AB140" s="231"/>
      <c r="AC140" s="231"/>
      <c r="AD140" s="231"/>
      <c r="AE140" s="231"/>
      <c r="AF140" s="231"/>
      <c r="AG140" s="231"/>
      <c r="AH140" s="231"/>
      <c r="AI140" s="231"/>
      <c r="AJ140" s="231"/>
      <c r="AK140" s="231"/>
      <c r="AL140" s="231"/>
      <c r="AM140" s="231"/>
      <c r="AN140" s="231"/>
      <c r="AO140" s="231"/>
      <c r="AP140" s="231"/>
      <c r="AQ140" s="231"/>
      <c r="AR140" s="231"/>
      <c r="AS140" s="231"/>
      <c r="AT140" s="231"/>
      <c r="AU140" s="231"/>
      <c r="AV140" s="231"/>
      <c r="AW140" s="231"/>
      <c r="AX140" s="231"/>
      <c r="AY140" s="231"/>
      <c r="AZ140" s="231"/>
      <c r="BA140" s="231"/>
      <c r="BB140" s="231"/>
      <c r="BC140" s="231"/>
      <c r="BD140" s="231"/>
      <c r="BE140" s="231"/>
      <c r="BF140" s="231"/>
      <c r="BG140" s="231"/>
      <c r="BH140" s="231"/>
      <c r="BI140" s="231"/>
      <c r="BJ140" s="231"/>
      <c r="BK140" s="231"/>
      <c r="BL140" s="231"/>
      <c r="BM140" s="231"/>
      <c r="BN140" s="231"/>
      <c r="BO140" s="231"/>
      <c r="BP140" s="231"/>
      <c r="BQ140" s="231"/>
      <c r="BR140" s="231"/>
      <c r="BS140" s="231"/>
    </row>
    <row r="141" spans="1:71" s="228" customFormat="1" x14ac:dyDescent="0.2">
      <c r="A141" s="227"/>
      <c r="B141" s="227"/>
      <c r="G141" s="229"/>
      <c r="H141" s="229"/>
      <c r="I141" s="196"/>
      <c r="J141" s="229"/>
      <c r="K141" s="229"/>
      <c r="L141" s="196"/>
      <c r="M141" s="230"/>
      <c r="O141" s="231"/>
      <c r="P141" s="231"/>
      <c r="Q141" s="231"/>
      <c r="R141" s="231"/>
      <c r="S141" s="231"/>
      <c r="T141" s="231"/>
      <c r="U141" s="231"/>
      <c r="V141" s="231"/>
      <c r="W141" s="231"/>
      <c r="X141" s="231"/>
      <c r="Y141" s="231"/>
      <c r="Z141" s="231"/>
      <c r="AA141" s="231"/>
      <c r="AB141" s="231"/>
      <c r="AC141" s="231"/>
      <c r="AD141" s="231"/>
      <c r="AE141" s="231"/>
      <c r="AF141" s="231"/>
      <c r="AG141" s="231"/>
      <c r="AH141" s="231"/>
      <c r="AI141" s="231"/>
      <c r="AJ141" s="231"/>
      <c r="AK141" s="231"/>
      <c r="AL141" s="231"/>
      <c r="AM141" s="231"/>
      <c r="AN141" s="231"/>
      <c r="AO141" s="231"/>
      <c r="AP141" s="231"/>
      <c r="AQ141" s="231"/>
      <c r="AR141" s="231"/>
      <c r="AS141" s="231"/>
      <c r="AT141" s="231"/>
      <c r="AU141" s="231"/>
      <c r="AV141" s="231"/>
      <c r="AW141" s="231"/>
      <c r="AX141" s="231"/>
      <c r="AY141" s="231"/>
      <c r="AZ141" s="231"/>
      <c r="BA141" s="231"/>
      <c r="BB141" s="231"/>
      <c r="BC141" s="231"/>
      <c r="BD141" s="231"/>
      <c r="BE141" s="231"/>
      <c r="BF141" s="231"/>
      <c r="BG141" s="231"/>
      <c r="BH141" s="231"/>
      <c r="BI141" s="231"/>
      <c r="BJ141" s="231"/>
      <c r="BK141" s="231"/>
      <c r="BL141" s="231"/>
      <c r="BM141" s="231"/>
      <c r="BN141" s="231"/>
      <c r="BO141" s="231"/>
      <c r="BP141" s="231"/>
      <c r="BQ141" s="231"/>
      <c r="BR141" s="231"/>
      <c r="BS141" s="231"/>
    </row>
    <row r="142" spans="1:71" s="228" customFormat="1" x14ac:dyDescent="0.2">
      <c r="A142" s="227"/>
      <c r="B142" s="227"/>
      <c r="G142" s="229"/>
      <c r="H142" s="229"/>
      <c r="I142" s="196"/>
      <c r="J142" s="229"/>
      <c r="K142" s="229"/>
      <c r="L142" s="196"/>
      <c r="M142" s="230"/>
      <c r="O142" s="231"/>
      <c r="P142" s="231"/>
      <c r="Q142" s="231"/>
      <c r="R142" s="231"/>
      <c r="S142" s="231"/>
      <c r="T142" s="231"/>
      <c r="U142" s="231"/>
      <c r="V142" s="231"/>
      <c r="W142" s="231"/>
      <c r="X142" s="231"/>
      <c r="Y142" s="231"/>
      <c r="Z142" s="231"/>
      <c r="AA142" s="231"/>
      <c r="AB142" s="231"/>
      <c r="AC142" s="231"/>
      <c r="AD142" s="231"/>
      <c r="AE142" s="231"/>
      <c r="AF142" s="231"/>
      <c r="AG142" s="231"/>
      <c r="AH142" s="231"/>
      <c r="AI142" s="231"/>
      <c r="AJ142" s="231"/>
      <c r="AK142" s="231"/>
      <c r="AL142" s="231"/>
      <c r="AM142" s="231"/>
      <c r="AN142" s="231"/>
      <c r="AO142" s="231"/>
      <c r="AP142" s="231"/>
      <c r="AQ142" s="231"/>
      <c r="AR142" s="231"/>
      <c r="AS142" s="231"/>
      <c r="AT142" s="231"/>
      <c r="AU142" s="231"/>
      <c r="AV142" s="231"/>
      <c r="AW142" s="231"/>
      <c r="AX142" s="231"/>
      <c r="AY142" s="231"/>
      <c r="AZ142" s="231"/>
      <c r="BA142" s="231"/>
      <c r="BB142" s="231"/>
      <c r="BC142" s="231"/>
      <c r="BD142" s="231"/>
      <c r="BE142" s="231"/>
      <c r="BF142" s="231"/>
      <c r="BG142" s="231"/>
      <c r="BH142" s="231"/>
      <c r="BI142" s="231"/>
      <c r="BJ142" s="231"/>
      <c r="BK142" s="231"/>
      <c r="BL142" s="231"/>
      <c r="BM142" s="231"/>
      <c r="BN142" s="231"/>
      <c r="BO142" s="231"/>
      <c r="BP142" s="231"/>
      <c r="BQ142" s="231"/>
      <c r="BR142" s="231"/>
      <c r="BS142" s="231"/>
    </row>
    <row r="143" spans="1:71" s="228" customFormat="1" x14ac:dyDescent="0.2">
      <c r="A143" s="227"/>
      <c r="B143" s="227"/>
      <c r="G143" s="229"/>
      <c r="H143" s="229"/>
      <c r="I143" s="196"/>
      <c r="J143" s="229"/>
      <c r="K143" s="229"/>
      <c r="L143" s="196"/>
      <c r="M143" s="230"/>
      <c r="O143" s="231"/>
      <c r="P143" s="231"/>
      <c r="Q143" s="231"/>
      <c r="R143" s="231"/>
      <c r="S143" s="231"/>
      <c r="T143" s="231"/>
      <c r="U143" s="231"/>
      <c r="V143" s="231"/>
      <c r="W143" s="231"/>
      <c r="X143" s="231"/>
      <c r="Y143" s="231"/>
      <c r="Z143" s="231"/>
      <c r="AA143" s="231"/>
      <c r="AB143" s="231"/>
      <c r="AC143" s="231"/>
      <c r="AD143" s="231"/>
      <c r="AE143" s="231"/>
      <c r="AF143" s="231"/>
      <c r="AG143" s="231"/>
      <c r="AH143" s="231"/>
      <c r="AI143" s="231"/>
      <c r="AJ143" s="231"/>
      <c r="AK143" s="231"/>
      <c r="AL143" s="231"/>
      <c r="AM143" s="231"/>
      <c r="AN143" s="231"/>
      <c r="AO143" s="231"/>
      <c r="AP143" s="231"/>
      <c r="AQ143" s="231"/>
      <c r="AR143" s="231"/>
      <c r="AS143" s="231"/>
      <c r="AT143" s="231"/>
      <c r="AU143" s="231"/>
      <c r="AV143" s="231"/>
      <c r="AW143" s="231"/>
      <c r="AX143" s="231"/>
      <c r="AY143" s="231"/>
      <c r="AZ143" s="231"/>
      <c r="BA143" s="231"/>
      <c r="BB143" s="231"/>
      <c r="BC143" s="231"/>
      <c r="BD143" s="231"/>
      <c r="BE143" s="231"/>
      <c r="BF143" s="231"/>
      <c r="BG143" s="231"/>
      <c r="BH143" s="231"/>
      <c r="BI143" s="231"/>
      <c r="BJ143" s="231"/>
      <c r="BK143" s="231"/>
      <c r="BL143" s="231"/>
      <c r="BM143" s="231"/>
      <c r="BN143" s="231"/>
      <c r="BO143" s="231"/>
      <c r="BP143" s="231"/>
      <c r="BQ143" s="231"/>
      <c r="BR143" s="231"/>
      <c r="BS143" s="231"/>
    </row>
    <row r="144" spans="1:71" s="228" customFormat="1" x14ac:dyDescent="0.2">
      <c r="A144" s="227"/>
      <c r="B144" s="227"/>
      <c r="G144" s="229"/>
      <c r="H144" s="229"/>
      <c r="I144" s="196"/>
      <c r="J144" s="229"/>
      <c r="K144" s="229"/>
      <c r="L144" s="196"/>
      <c r="M144" s="230"/>
      <c r="O144" s="231"/>
      <c r="P144" s="231"/>
      <c r="Q144" s="231"/>
      <c r="R144" s="231"/>
      <c r="S144" s="231"/>
      <c r="T144" s="231"/>
      <c r="U144" s="231"/>
      <c r="V144" s="231"/>
      <c r="W144" s="231"/>
      <c r="X144" s="231"/>
      <c r="Y144" s="231"/>
      <c r="Z144" s="231"/>
      <c r="AA144" s="231"/>
      <c r="AB144" s="231"/>
      <c r="AC144" s="231"/>
      <c r="AD144" s="231"/>
      <c r="AE144" s="231"/>
      <c r="AF144" s="231"/>
      <c r="AG144" s="231"/>
      <c r="AH144" s="231"/>
      <c r="AI144" s="231"/>
      <c r="AJ144" s="231"/>
      <c r="AK144" s="231"/>
      <c r="AL144" s="231"/>
      <c r="AM144" s="231"/>
      <c r="AN144" s="231"/>
      <c r="AO144" s="231"/>
      <c r="AP144" s="231"/>
      <c r="AQ144" s="231"/>
      <c r="AR144" s="231"/>
      <c r="AS144" s="231"/>
      <c r="AT144" s="231"/>
      <c r="AU144" s="231"/>
      <c r="AV144" s="231"/>
      <c r="AW144" s="231"/>
      <c r="AX144" s="231"/>
      <c r="AY144" s="231"/>
      <c r="AZ144" s="231"/>
      <c r="BA144" s="231"/>
      <c r="BB144" s="231"/>
      <c r="BC144" s="231"/>
      <c r="BD144" s="231"/>
      <c r="BE144" s="231"/>
      <c r="BF144" s="231"/>
      <c r="BG144" s="231"/>
      <c r="BH144" s="231"/>
      <c r="BI144" s="231"/>
      <c r="BJ144" s="231"/>
      <c r="BK144" s="231"/>
      <c r="BL144" s="231"/>
      <c r="BM144" s="231"/>
      <c r="BN144" s="231"/>
      <c r="BO144" s="231"/>
      <c r="BP144" s="231"/>
      <c r="BQ144" s="231"/>
      <c r="BR144" s="231"/>
      <c r="BS144" s="231"/>
    </row>
    <row r="145" spans="1:71" s="228" customFormat="1" x14ac:dyDescent="0.2">
      <c r="A145" s="227"/>
      <c r="B145" s="227"/>
      <c r="G145" s="229"/>
      <c r="H145" s="229"/>
      <c r="I145" s="196"/>
      <c r="J145" s="229"/>
      <c r="K145" s="229"/>
      <c r="L145" s="196"/>
      <c r="M145" s="230"/>
      <c r="O145" s="231"/>
      <c r="P145" s="231"/>
      <c r="Q145" s="231"/>
      <c r="R145" s="231"/>
      <c r="S145" s="231"/>
      <c r="T145" s="231"/>
      <c r="U145" s="231"/>
      <c r="V145" s="231"/>
      <c r="W145" s="231"/>
      <c r="X145" s="231"/>
      <c r="Y145" s="231"/>
      <c r="Z145" s="231"/>
      <c r="AA145" s="231"/>
      <c r="AB145" s="231"/>
      <c r="AC145" s="231"/>
      <c r="AD145" s="231"/>
      <c r="AE145" s="231"/>
      <c r="AF145" s="231"/>
      <c r="AG145" s="231"/>
      <c r="AH145" s="231"/>
      <c r="AI145" s="231"/>
      <c r="AJ145" s="231"/>
      <c r="AK145" s="231"/>
      <c r="AL145" s="231"/>
      <c r="AM145" s="231"/>
      <c r="AN145" s="231"/>
      <c r="AO145" s="231"/>
      <c r="AP145" s="231"/>
      <c r="AQ145" s="231"/>
      <c r="AR145" s="231"/>
      <c r="AS145" s="231"/>
      <c r="AT145" s="231"/>
      <c r="AU145" s="231"/>
      <c r="AV145" s="231"/>
      <c r="AW145" s="231"/>
      <c r="AX145" s="231"/>
      <c r="AY145" s="231"/>
      <c r="AZ145" s="231"/>
      <c r="BA145" s="231"/>
      <c r="BB145" s="231"/>
      <c r="BC145" s="231"/>
      <c r="BD145" s="231"/>
      <c r="BE145" s="231"/>
      <c r="BF145" s="231"/>
      <c r="BG145" s="231"/>
      <c r="BH145" s="231"/>
      <c r="BI145" s="231"/>
      <c r="BJ145" s="231"/>
      <c r="BK145" s="231"/>
      <c r="BL145" s="231"/>
      <c r="BM145" s="231"/>
      <c r="BN145" s="231"/>
      <c r="BO145" s="231"/>
      <c r="BP145" s="231"/>
      <c r="BQ145" s="231"/>
      <c r="BR145" s="231"/>
      <c r="BS145" s="231"/>
    </row>
    <row r="146" spans="1:71" s="228" customFormat="1" x14ac:dyDescent="0.2">
      <c r="A146" s="227"/>
      <c r="B146" s="227"/>
      <c r="G146" s="229"/>
      <c r="H146" s="229"/>
      <c r="I146" s="196"/>
      <c r="J146" s="229"/>
      <c r="K146" s="229"/>
      <c r="L146" s="196"/>
      <c r="M146" s="230"/>
      <c r="O146" s="231"/>
      <c r="P146" s="231"/>
      <c r="Q146" s="231"/>
      <c r="R146" s="231"/>
      <c r="S146" s="231"/>
      <c r="T146" s="231"/>
      <c r="U146" s="231"/>
      <c r="V146" s="231"/>
      <c r="W146" s="231"/>
      <c r="X146" s="231"/>
      <c r="Y146" s="231"/>
      <c r="Z146" s="231"/>
      <c r="AA146" s="231"/>
      <c r="AB146" s="231"/>
      <c r="AC146" s="231"/>
      <c r="AD146" s="231"/>
      <c r="AE146" s="231"/>
      <c r="AF146" s="231"/>
      <c r="AG146" s="231"/>
      <c r="AH146" s="231"/>
      <c r="AI146" s="231"/>
      <c r="AJ146" s="231"/>
      <c r="AK146" s="231"/>
      <c r="AL146" s="231"/>
      <c r="AM146" s="231"/>
      <c r="AN146" s="231"/>
      <c r="AO146" s="231"/>
      <c r="AP146" s="231"/>
      <c r="AQ146" s="231"/>
      <c r="AR146" s="231"/>
      <c r="AS146" s="231"/>
      <c r="AT146" s="231"/>
      <c r="AU146" s="231"/>
      <c r="AV146" s="231"/>
      <c r="AW146" s="231"/>
      <c r="AX146" s="231"/>
      <c r="AY146" s="231"/>
      <c r="AZ146" s="231"/>
      <c r="BA146" s="231"/>
      <c r="BB146" s="231"/>
      <c r="BC146" s="231"/>
      <c r="BD146" s="231"/>
      <c r="BE146" s="231"/>
      <c r="BF146" s="231"/>
      <c r="BG146" s="231"/>
      <c r="BH146" s="231"/>
      <c r="BI146" s="231"/>
      <c r="BJ146" s="231"/>
      <c r="BK146" s="231"/>
      <c r="BL146" s="231"/>
      <c r="BM146" s="231"/>
      <c r="BN146" s="231"/>
      <c r="BO146" s="231"/>
      <c r="BP146" s="231"/>
      <c r="BQ146" s="231"/>
      <c r="BR146" s="231"/>
      <c r="BS146" s="231"/>
    </row>
    <row r="147" spans="1:71" s="228" customFormat="1" x14ac:dyDescent="0.2">
      <c r="A147" s="227"/>
      <c r="B147" s="227"/>
      <c r="G147" s="229"/>
      <c r="H147" s="229"/>
      <c r="I147" s="196"/>
      <c r="J147" s="229"/>
      <c r="K147" s="229"/>
      <c r="L147" s="196"/>
      <c r="M147" s="230"/>
      <c r="O147" s="231"/>
      <c r="P147" s="231"/>
      <c r="Q147" s="231"/>
      <c r="R147" s="231"/>
      <c r="S147" s="231"/>
      <c r="T147" s="231"/>
      <c r="U147" s="231"/>
      <c r="V147" s="231"/>
      <c r="W147" s="231"/>
      <c r="X147" s="231"/>
      <c r="Y147" s="231"/>
      <c r="Z147" s="231"/>
      <c r="AA147" s="231"/>
      <c r="AB147" s="231"/>
      <c r="AC147" s="231"/>
      <c r="AD147" s="231"/>
      <c r="AE147" s="231"/>
      <c r="AF147" s="231"/>
      <c r="AG147" s="231"/>
      <c r="AH147" s="231"/>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c r="BD147" s="231"/>
      <c r="BE147" s="231"/>
      <c r="BF147" s="231"/>
      <c r="BG147" s="231"/>
      <c r="BH147" s="231"/>
      <c r="BI147" s="231"/>
      <c r="BJ147" s="231"/>
      <c r="BK147" s="231"/>
      <c r="BL147" s="231"/>
      <c r="BM147" s="231"/>
      <c r="BN147" s="231"/>
      <c r="BO147" s="231"/>
      <c r="BP147" s="231"/>
      <c r="BQ147" s="231"/>
      <c r="BR147" s="231"/>
      <c r="BS147" s="231"/>
    </row>
    <row r="148" spans="1:71" s="228" customFormat="1" x14ac:dyDescent="0.2">
      <c r="A148" s="227"/>
      <c r="B148" s="227"/>
      <c r="G148" s="229"/>
      <c r="H148" s="229"/>
      <c r="I148" s="196"/>
      <c r="J148" s="229"/>
      <c r="K148" s="229"/>
      <c r="L148" s="196"/>
      <c r="M148" s="230"/>
      <c r="O148" s="231"/>
      <c r="P148" s="231"/>
      <c r="Q148" s="231"/>
      <c r="R148" s="231"/>
      <c r="S148" s="231"/>
      <c r="T148" s="231"/>
      <c r="U148" s="231"/>
      <c r="V148" s="231"/>
      <c r="W148" s="231"/>
      <c r="X148" s="231"/>
      <c r="Y148" s="231"/>
      <c r="Z148" s="231"/>
      <c r="AA148" s="231"/>
      <c r="AB148" s="231"/>
      <c r="AC148" s="231"/>
      <c r="AD148" s="231"/>
      <c r="AE148" s="231"/>
      <c r="AF148" s="231"/>
      <c r="AG148" s="231"/>
      <c r="AH148" s="231"/>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1"/>
      <c r="BJ148" s="231"/>
      <c r="BK148" s="231"/>
      <c r="BL148" s="231"/>
      <c r="BM148" s="231"/>
      <c r="BN148" s="231"/>
      <c r="BO148" s="231"/>
      <c r="BP148" s="231"/>
      <c r="BQ148" s="231"/>
      <c r="BR148" s="231"/>
      <c r="BS148" s="231"/>
    </row>
    <row r="149" spans="1:71" s="228" customFormat="1" x14ac:dyDescent="0.2">
      <c r="A149" s="227"/>
      <c r="B149" s="227"/>
      <c r="G149" s="229"/>
      <c r="H149" s="229"/>
      <c r="I149" s="196"/>
      <c r="J149" s="229"/>
      <c r="K149" s="229"/>
      <c r="L149" s="196"/>
      <c r="M149" s="230"/>
      <c r="O149" s="231"/>
      <c r="P149" s="231"/>
      <c r="Q149" s="231"/>
      <c r="R149" s="231"/>
      <c r="S149" s="231"/>
      <c r="T149" s="231"/>
      <c r="U149" s="231"/>
      <c r="V149" s="231"/>
      <c r="W149" s="231"/>
      <c r="X149" s="231"/>
      <c r="Y149" s="231"/>
      <c r="Z149" s="231"/>
      <c r="AA149" s="231"/>
      <c r="AB149" s="231"/>
      <c r="AC149" s="231"/>
      <c r="AD149" s="231"/>
      <c r="AE149" s="231"/>
      <c r="AF149" s="231"/>
      <c r="AG149" s="231"/>
      <c r="AH149" s="231"/>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1"/>
      <c r="BJ149" s="231"/>
      <c r="BK149" s="231"/>
      <c r="BL149" s="231"/>
      <c r="BM149" s="231"/>
      <c r="BN149" s="231"/>
      <c r="BO149" s="231"/>
      <c r="BP149" s="231"/>
      <c r="BQ149" s="231"/>
      <c r="BR149" s="231"/>
      <c r="BS149" s="231"/>
    </row>
    <row r="150" spans="1:71" s="228" customFormat="1" x14ac:dyDescent="0.2">
      <c r="A150" s="227"/>
      <c r="B150" s="227"/>
      <c r="G150" s="229"/>
      <c r="H150" s="229"/>
      <c r="I150" s="196"/>
      <c r="J150" s="229"/>
      <c r="K150" s="229"/>
      <c r="L150" s="196"/>
      <c r="M150" s="230"/>
      <c r="O150" s="231"/>
      <c r="P150" s="231"/>
      <c r="Q150" s="231"/>
      <c r="R150" s="231"/>
      <c r="S150" s="231"/>
      <c r="T150" s="231"/>
      <c r="U150" s="231"/>
      <c r="V150" s="231"/>
      <c r="W150" s="231"/>
      <c r="X150" s="231"/>
      <c r="Y150" s="231"/>
      <c r="Z150" s="231"/>
      <c r="AA150" s="231"/>
      <c r="AB150" s="231"/>
      <c r="AC150" s="231"/>
      <c r="AD150" s="231"/>
      <c r="AE150" s="231"/>
      <c r="AF150" s="231"/>
      <c r="AG150" s="231"/>
      <c r="AH150" s="231"/>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1"/>
      <c r="BJ150" s="231"/>
      <c r="BK150" s="231"/>
      <c r="BL150" s="231"/>
      <c r="BM150" s="231"/>
      <c r="BN150" s="231"/>
      <c r="BO150" s="231"/>
      <c r="BP150" s="231"/>
      <c r="BQ150" s="231"/>
      <c r="BR150" s="231"/>
      <c r="BS150" s="231"/>
    </row>
    <row r="151" spans="1:71" s="228" customFormat="1" x14ac:dyDescent="0.2">
      <c r="A151" s="227"/>
      <c r="B151" s="227"/>
      <c r="G151" s="229"/>
      <c r="H151" s="229"/>
      <c r="I151" s="196"/>
      <c r="J151" s="229"/>
      <c r="K151" s="229"/>
      <c r="L151" s="196"/>
      <c r="M151" s="230"/>
      <c r="O151" s="231"/>
      <c r="P151" s="231"/>
      <c r="Q151" s="231"/>
      <c r="R151" s="231"/>
      <c r="S151" s="231"/>
      <c r="T151" s="231"/>
      <c r="U151" s="231"/>
      <c r="V151" s="231"/>
      <c r="W151" s="231"/>
      <c r="X151" s="231"/>
      <c r="Y151" s="231"/>
      <c r="Z151" s="231"/>
      <c r="AA151" s="231"/>
      <c r="AB151" s="231"/>
      <c r="AC151" s="231"/>
      <c r="AD151" s="231"/>
      <c r="AE151" s="231"/>
      <c r="AF151" s="231"/>
      <c r="AG151" s="231"/>
      <c r="AH151" s="231"/>
      <c r="AI151" s="231"/>
      <c r="AJ151" s="231"/>
      <c r="AK151" s="231"/>
      <c r="AL151" s="231"/>
      <c r="AM151" s="231"/>
      <c r="AN151" s="231"/>
      <c r="AO151" s="231"/>
      <c r="AP151" s="231"/>
      <c r="AQ151" s="231"/>
      <c r="AR151" s="231"/>
      <c r="AS151" s="231"/>
      <c r="AT151" s="231"/>
      <c r="AU151" s="231"/>
      <c r="AV151" s="231"/>
      <c r="AW151" s="231"/>
      <c r="AX151" s="231"/>
      <c r="AY151" s="231"/>
      <c r="AZ151" s="231"/>
      <c r="BA151" s="231"/>
      <c r="BB151" s="231"/>
      <c r="BC151" s="231"/>
      <c r="BD151" s="231"/>
      <c r="BE151" s="231"/>
      <c r="BF151" s="231"/>
      <c r="BG151" s="231"/>
      <c r="BH151" s="231"/>
      <c r="BI151" s="231"/>
      <c r="BJ151" s="231"/>
      <c r="BK151" s="231"/>
      <c r="BL151" s="231"/>
      <c r="BM151" s="231"/>
      <c r="BN151" s="231"/>
      <c r="BO151" s="231"/>
      <c r="BP151" s="231"/>
      <c r="BQ151" s="231"/>
      <c r="BR151" s="231"/>
      <c r="BS151" s="231"/>
    </row>
    <row r="152" spans="1:71" s="228" customFormat="1" x14ac:dyDescent="0.2">
      <c r="A152" s="227"/>
      <c r="B152" s="227"/>
      <c r="G152" s="229"/>
      <c r="H152" s="229"/>
      <c r="I152" s="196"/>
      <c r="J152" s="229"/>
      <c r="K152" s="229"/>
      <c r="L152" s="196"/>
      <c r="M152" s="230"/>
      <c r="O152" s="231"/>
      <c r="P152" s="231"/>
      <c r="Q152" s="231"/>
      <c r="R152" s="231"/>
      <c r="S152" s="231"/>
      <c r="T152" s="231"/>
      <c r="U152" s="231"/>
      <c r="V152" s="231"/>
      <c r="W152" s="231"/>
      <c r="X152" s="231"/>
      <c r="Y152" s="231"/>
      <c r="Z152" s="231"/>
      <c r="AA152" s="231"/>
      <c r="AB152" s="231"/>
      <c r="AC152" s="231"/>
      <c r="AD152" s="231"/>
      <c r="AE152" s="231"/>
      <c r="AF152" s="231"/>
      <c r="AG152" s="231"/>
      <c r="AH152" s="231"/>
      <c r="AI152" s="231"/>
      <c r="AJ152" s="231"/>
      <c r="AK152" s="231"/>
      <c r="AL152" s="231"/>
      <c r="AM152" s="231"/>
      <c r="AN152" s="231"/>
      <c r="AO152" s="231"/>
      <c r="AP152" s="231"/>
      <c r="AQ152" s="231"/>
      <c r="AR152" s="231"/>
      <c r="AS152" s="231"/>
      <c r="AT152" s="231"/>
      <c r="AU152" s="231"/>
      <c r="AV152" s="231"/>
      <c r="AW152" s="231"/>
      <c r="AX152" s="231"/>
      <c r="AY152" s="231"/>
      <c r="AZ152" s="231"/>
      <c r="BA152" s="231"/>
      <c r="BB152" s="231"/>
      <c r="BC152" s="231"/>
      <c r="BD152" s="231"/>
      <c r="BE152" s="231"/>
      <c r="BF152" s="231"/>
      <c r="BG152" s="231"/>
      <c r="BH152" s="231"/>
      <c r="BI152" s="231"/>
      <c r="BJ152" s="231"/>
      <c r="BK152" s="231"/>
      <c r="BL152" s="231"/>
      <c r="BM152" s="231"/>
      <c r="BN152" s="231"/>
      <c r="BO152" s="231"/>
      <c r="BP152" s="231"/>
      <c r="BQ152" s="231"/>
      <c r="BR152" s="231"/>
      <c r="BS152" s="231"/>
    </row>
    <row r="153" spans="1:71" s="228" customFormat="1" x14ac:dyDescent="0.2">
      <c r="A153" s="227"/>
      <c r="B153" s="227"/>
      <c r="G153" s="229"/>
      <c r="H153" s="229"/>
      <c r="I153" s="196"/>
      <c r="J153" s="229"/>
      <c r="K153" s="229"/>
      <c r="L153" s="196"/>
      <c r="M153" s="230"/>
      <c r="O153" s="231"/>
      <c r="P153" s="231"/>
      <c r="Q153" s="231"/>
      <c r="R153" s="231"/>
      <c r="S153" s="231"/>
      <c r="T153" s="231"/>
      <c r="U153" s="231"/>
      <c r="V153" s="231"/>
      <c r="W153" s="231"/>
      <c r="X153" s="231"/>
      <c r="Y153" s="231"/>
      <c r="Z153" s="231"/>
      <c r="AA153" s="231"/>
      <c r="AB153" s="231"/>
      <c r="AC153" s="231"/>
      <c r="AD153" s="231"/>
      <c r="AE153" s="231"/>
      <c r="AF153" s="231"/>
      <c r="AG153" s="231"/>
      <c r="AH153" s="231"/>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1"/>
      <c r="BJ153" s="231"/>
      <c r="BK153" s="231"/>
      <c r="BL153" s="231"/>
      <c r="BM153" s="231"/>
      <c r="BN153" s="231"/>
      <c r="BO153" s="231"/>
      <c r="BP153" s="231"/>
      <c r="BQ153" s="231"/>
      <c r="BR153" s="231"/>
      <c r="BS153" s="231"/>
    </row>
    <row r="154" spans="1:71" s="228" customFormat="1" x14ac:dyDescent="0.2">
      <c r="A154" s="227"/>
      <c r="B154" s="227"/>
      <c r="G154" s="229"/>
      <c r="H154" s="229"/>
      <c r="I154" s="196"/>
      <c r="J154" s="229"/>
      <c r="K154" s="229"/>
      <c r="L154" s="196"/>
      <c r="M154" s="230"/>
      <c r="O154" s="231"/>
      <c r="P154" s="231"/>
      <c r="Q154" s="231"/>
      <c r="R154" s="231"/>
      <c r="S154" s="231"/>
      <c r="T154" s="231"/>
      <c r="U154" s="231"/>
      <c r="V154" s="231"/>
      <c r="W154" s="231"/>
      <c r="X154" s="231"/>
      <c r="Y154" s="231"/>
      <c r="Z154" s="231"/>
      <c r="AA154" s="231"/>
      <c r="AB154" s="231"/>
      <c r="AC154" s="231"/>
      <c r="AD154" s="231"/>
      <c r="AE154" s="231"/>
      <c r="AF154" s="231"/>
      <c r="AG154" s="231"/>
      <c r="AH154" s="231"/>
      <c r="AI154" s="231"/>
      <c r="AJ154" s="231"/>
      <c r="AK154" s="231"/>
      <c r="AL154" s="231"/>
      <c r="AM154" s="231"/>
      <c r="AN154" s="231"/>
      <c r="AO154" s="231"/>
      <c r="AP154" s="231"/>
      <c r="AQ154" s="231"/>
      <c r="AR154" s="231"/>
      <c r="AS154" s="231"/>
      <c r="AT154" s="231"/>
      <c r="AU154" s="231"/>
      <c r="AV154" s="231"/>
      <c r="AW154" s="231"/>
      <c r="AX154" s="231"/>
      <c r="AY154" s="231"/>
      <c r="AZ154" s="231"/>
      <c r="BA154" s="231"/>
      <c r="BB154" s="231"/>
      <c r="BC154" s="231"/>
      <c r="BD154" s="231"/>
      <c r="BE154" s="231"/>
      <c r="BF154" s="231"/>
      <c r="BG154" s="231"/>
      <c r="BH154" s="231"/>
      <c r="BI154" s="231"/>
      <c r="BJ154" s="231"/>
      <c r="BK154" s="231"/>
      <c r="BL154" s="231"/>
      <c r="BM154" s="231"/>
      <c r="BN154" s="231"/>
      <c r="BO154" s="231"/>
      <c r="BP154" s="231"/>
      <c r="BQ154" s="231"/>
      <c r="BR154" s="231"/>
      <c r="BS154" s="231"/>
    </row>
    <row r="155" spans="1:71" s="228" customFormat="1" x14ac:dyDescent="0.2">
      <c r="A155" s="227"/>
      <c r="B155" s="227"/>
      <c r="G155" s="229"/>
      <c r="H155" s="229"/>
      <c r="I155" s="196"/>
      <c r="J155" s="229"/>
      <c r="K155" s="229"/>
      <c r="L155" s="196"/>
      <c r="M155" s="230"/>
      <c r="O155" s="231"/>
      <c r="P155" s="231"/>
      <c r="Q155" s="231"/>
      <c r="R155" s="231"/>
      <c r="S155" s="231"/>
      <c r="T155" s="231"/>
      <c r="U155" s="231"/>
      <c r="V155" s="231"/>
      <c r="W155" s="231"/>
      <c r="X155" s="231"/>
      <c r="Y155" s="231"/>
      <c r="Z155" s="231"/>
      <c r="AA155" s="231"/>
      <c r="AB155" s="231"/>
      <c r="AC155" s="231"/>
      <c r="AD155" s="231"/>
      <c r="AE155" s="231"/>
      <c r="AF155" s="231"/>
      <c r="AG155" s="231"/>
      <c r="AH155" s="231"/>
      <c r="AI155" s="231"/>
      <c r="AJ155" s="231"/>
      <c r="AK155" s="231"/>
      <c r="AL155" s="231"/>
      <c r="AM155" s="231"/>
      <c r="AN155" s="231"/>
      <c r="AO155" s="231"/>
      <c r="AP155" s="231"/>
      <c r="AQ155" s="231"/>
      <c r="AR155" s="231"/>
      <c r="AS155" s="231"/>
      <c r="AT155" s="231"/>
      <c r="AU155" s="231"/>
      <c r="AV155" s="231"/>
      <c r="AW155" s="231"/>
      <c r="AX155" s="231"/>
      <c r="AY155" s="231"/>
      <c r="AZ155" s="231"/>
      <c r="BA155" s="231"/>
      <c r="BB155" s="231"/>
      <c r="BC155" s="231"/>
      <c r="BD155" s="231"/>
      <c r="BE155" s="231"/>
      <c r="BF155" s="231"/>
      <c r="BG155" s="231"/>
      <c r="BH155" s="231"/>
      <c r="BI155" s="231"/>
      <c r="BJ155" s="231"/>
      <c r="BK155" s="231"/>
      <c r="BL155" s="231"/>
      <c r="BM155" s="231"/>
      <c r="BN155" s="231"/>
      <c r="BO155" s="231"/>
      <c r="BP155" s="231"/>
      <c r="BQ155" s="231"/>
      <c r="BR155" s="231"/>
      <c r="BS155" s="231"/>
    </row>
    <row r="156" spans="1:71" s="233" customFormat="1" x14ac:dyDescent="0.2">
      <c r="A156" s="232"/>
      <c r="G156" s="234"/>
      <c r="H156" s="234"/>
      <c r="I156" s="196"/>
      <c r="J156" s="234"/>
      <c r="K156" s="234"/>
      <c r="L156" s="196"/>
      <c r="M156" s="235"/>
      <c r="O156" s="236"/>
      <c r="P156" s="236"/>
      <c r="Q156" s="236"/>
      <c r="R156" s="236"/>
      <c r="S156" s="236"/>
      <c r="T156" s="236"/>
      <c r="U156" s="236"/>
      <c r="V156" s="236"/>
      <c r="W156" s="236"/>
      <c r="X156" s="236"/>
      <c r="Y156" s="236"/>
      <c r="Z156" s="236"/>
      <c r="AA156" s="236"/>
      <c r="AB156" s="236"/>
      <c r="AC156" s="236"/>
      <c r="AD156" s="236"/>
      <c r="AE156" s="236"/>
      <c r="AF156" s="236"/>
      <c r="AG156" s="236"/>
      <c r="AH156" s="236"/>
      <c r="AI156" s="236"/>
      <c r="AJ156" s="236"/>
      <c r="AK156" s="236"/>
      <c r="AL156" s="236"/>
      <c r="AM156" s="236"/>
      <c r="AN156" s="236"/>
      <c r="AO156" s="236"/>
      <c r="AP156" s="236"/>
      <c r="AQ156" s="236"/>
      <c r="AR156" s="236"/>
      <c r="AS156" s="236"/>
      <c r="AT156" s="236"/>
      <c r="AU156" s="236"/>
      <c r="AV156" s="236"/>
      <c r="AW156" s="236"/>
      <c r="AX156" s="236"/>
      <c r="AY156" s="236"/>
      <c r="AZ156" s="236"/>
      <c r="BA156" s="236"/>
      <c r="BB156" s="236"/>
      <c r="BC156" s="236"/>
      <c r="BD156" s="236"/>
      <c r="BE156" s="236"/>
      <c r="BF156" s="236"/>
      <c r="BG156" s="236"/>
      <c r="BH156" s="236"/>
      <c r="BI156" s="236"/>
      <c r="BJ156" s="236"/>
      <c r="BK156" s="236"/>
      <c r="BL156" s="236"/>
      <c r="BM156" s="236"/>
      <c r="BN156" s="236"/>
      <c r="BO156" s="236"/>
      <c r="BP156" s="236"/>
      <c r="BQ156" s="236"/>
      <c r="BR156" s="236"/>
      <c r="BS156" s="236"/>
    </row>
    <row r="157" spans="1:71" s="233" customFormat="1" x14ac:dyDescent="0.2">
      <c r="A157" s="232"/>
      <c r="G157" s="234"/>
      <c r="H157" s="234"/>
      <c r="I157" s="196"/>
      <c r="J157" s="234"/>
      <c r="K157" s="234"/>
      <c r="L157" s="196"/>
      <c r="M157" s="235"/>
      <c r="O157" s="236"/>
      <c r="P157" s="236"/>
      <c r="Q157" s="236"/>
      <c r="R157" s="236"/>
      <c r="S157" s="236"/>
      <c r="T157" s="236"/>
      <c r="U157" s="236"/>
      <c r="V157" s="236"/>
      <c r="W157" s="236"/>
      <c r="X157" s="236"/>
      <c r="Y157" s="236"/>
      <c r="Z157" s="236"/>
      <c r="AA157" s="236"/>
      <c r="AB157" s="236"/>
      <c r="AC157" s="236"/>
      <c r="AD157" s="236"/>
      <c r="AE157" s="236"/>
      <c r="AF157" s="236"/>
      <c r="AG157" s="236"/>
      <c r="AH157" s="236"/>
      <c r="AI157" s="236"/>
      <c r="AJ157" s="236"/>
      <c r="AK157" s="236"/>
      <c r="AL157" s="236"/>
      <c r="AM157" s="236"/>
      <c r="AN157" s="236"/>
      <c r="AO157" s="236"/>
      <c r="AP157" s="236"/>
      <c r="AQ157" s="236"/>
      <c r="AR157" s="236"/>
      <c r="AS157" s="236"/>
      <c r="AT157" s="236"/>
      <c r="AU157" s="236"/>
      <c r="AV157" s="236"/>
      <c r="AW157" s="236"/>
      <c r="AX157" s="236"/>
      <c r="AY157" s="236"/>
      <c r="AZ157" s="236"/>
      <c r="BA157" s="236"/>
      <c r="BB157" s="236"/>
      <c r="BC157" s="236"/>
      <c r="BD157" s="236"/>
      <c r="BE157" s="236"/>
      <c r="BF157" s="236"/>
      <c r="BG157" s="236"/>
      <c r="BH157" s="236"/>
      <c r="BI157" s="236"/>
      <c r="BJ157" s="236"/>
      <c r="BK157" s="236"/>
      <c r="BL157" s="236"/>
      <c r="BM157" s="236"/>
      <c r="BN157" s="236"/>
      <c r="BO157" s="236"/>
      <c r="BP157" s="236"/>
      <c r="BQ157" s="236"/>
      <c r="BR157" s="236"/>
      <c r="BS157" s="236"/>
    </row>
    <row r="158" spans="1:71" s="233" customFormat="1" x14ac:dyDescent="0.2">
      <c r="A158" s="232"/>
      <c r="G158" s="234"/>
      <c r="H158" s="234"/>
      <c r="I158" s="196"/>
      <c r="J158" s="234"/>
      <c r="K158" s="234"/>
      <c r="L158" s="196"/>
      <c r="M158" s="235"/>
      <c r="O158" s="236"/>
      <c r="P158" s="236"/>
      <c r="Q158" s="236"/>
      <c r="R158" s="236"/>
      <c r="S158" s="236"/>
      <c r="T158" s="236"/>
      <c r="U158" s="236"/>
      <c r="V158" s="236"/>
      <c r="W158" s="236"/>
      <c r="X158" s="236"/>
      <c r="Y158" s="236"/>
      <c r="Z158" s="236"/>
      <c r="AA158" s="236"/>
      <c r="AB158" s="236"/>
      <c r="AC158" s="236"/>
      <c r="AD158" s="236"/>
      <c r="AE158" s="236"/>
      <c r="AF158" s="236"/>
      <c r="AG158" s="236"/>
      <c r="AH158" s="236"/>
      <c r="AI158" s="236"/>
      <c r="AJ158" s="236"/>
      <c r="AK158" s="236"/>
      <c r="AL158" s="236"/>
      <c r="AM158" s="236"/>
      <c r="AN158" s="236"/>
      <c r="AO158" s="236"/>
      <c r="AP158" s="236"/>
      <c r="AQ158" s="236"/>
      <c r="AR158" s="236"/>
      <c r="AS158" s="236"/>
      <c r="AT158" s="236"/>
      <c r="AU158" s="236"/>
      <c r="AV158" s="236"/>
      <c r="AW158" s="236"/>
      <c r="AX158" s="236"/>
      <c r="AY158" s="236"/>
      <c r="AZ158" s="236"/>
      <c r="BA158" s="236"/>
      <c r="BB158" s="236"/>
      <c r="BC158" s="236"/>
      <c r="BD158" s="236"/>
      <c r="BE158" s="236"/>
      <c r="BF158" s="236"/>
      <c r="BG158" s="236"/>
      <c r="BH158" s="236"/>
      <c r="BI158" s="236"/>
      <c r="BJ158" s="236"/>
      <c r="BK158" s="236"/>
      <c r="BL158" s="236"/>
      <c r="BM158" s="236"/>
      <c r="BN158" s="236"/>
      <c r="BO158" s="236"/>
      <c r="BP158" s="236"/>
      <c r="BQ158" s="236"/>
      <c r="BR158" s="236"/>
      <c r="BS158" s="236"/>
    </row>
    <row r="159" spans="1:71" s="233" customFormat="1" x14ac:dyDescent="0.2">
      <c r="A159" s="232"/>
      <c r="G159" s="234"/>
      <c r="H159" s="234"/>
      <c r="I159" s="196"/>
      <c r="J159" s="234"/>
      <c r="K159" s="234"/>
      <c r="L159" s="196"/>
      <c r="M159" s="235"/>
      <c r="O159" s="236"/>
      <c r="P159" s="236"/>
      <c r="Q159" s="236"/>
      <c r="R159" s="236"/>
      <c r="S159" s="236"/>
      <c r="T159" s="236"/>
      <c r="U159" s="236"/>
      <c r="V159" s="236"/>
      <c r="W159" s="236"/>
      <c r="X159" s="236"/>
      <c r="Y159" s="236"/>
      <c r="Z159" s="236"/>
      <c r="AA159" s="236"/>
      <c r="AB159" s="236"/>
      <c r="AC159" s="236"/>
      <c r="AD159" s="236"/>
      <c r="AE159" s="236"/>
      <c r="AF159" s="236"/>
      <c r="AG159" s="236"/>
      <c r="AH159" s="236"/>
      <c r="AI159" s="236"/>
      <c r="AJ159" s="236"/>
      <c r="AK159" s="236"/>
      <c r="AL159" s="236"/>
      <c r="AM159" s="236"/>
      <c r="AN159" s="236"/>
      <c r="AO159" s="236"/>
      <c r="AP159" s="236"/>
      <c r="AQ159" s="236"/>
      <c r="AR159" s="236"/>
      <c r="AS159" s="236"/>
      <c r="AT159" s="236"/>
      <c r="AU159" s="236"/>
      <c r="AV159" s="236"/>
      <c r="AW159" s="236"/>
      <c r="AX159" s="236"/>
      <c r="AY159" s="236"/>
      <c r="AZ159" s="236"/>
      <c r="BA159" s="236"/>
      <c r="BB159" s="236"/>
      <c r="BC159" s="236"/>
      <c r="BD159" s="236"/>
      <c r="BE159" s="236"/>
      <c r="BF159" s="236"/>
      <c r="BG159" s="236"/>
      <c r="BH159" s="236"/>
      <c r="BI159" s="236"/>
      <c r="BJ159" s="236"/>
      <c r="BK159" s="236"/>
      <c r="BL159" s="236"/>
      <c r="BM159" s="236"/>
      <c r="BN159" s="236"/>
      <c r="BO159" s="236"/>
      <c r="BP159" s="236"/>
      <c r="BQ159" s="236"/>
      <c r="BR159" s="236"/>
      <c r="BS159" s="236"/>
    </row>
    <row r="160" spans="1:71" s="233" customFormat="1" x14ac:dyDescent="0.2">
      <c r="A160" s="232"/>
      <c r="G160" s="234"/>
      <c r="H160" s="234"/>
      <c r="I160" s="196"/>
      <c r="J160" s="234"/>
      <c r="K160" s="234"/>
      <c r="L160" s="196"/>
      <c r="M160" s="235"/>
      <c r="O160" s="236"/>
      <c r="P160" s="236"/>
      <c r="Q160" s="236"/>
      <c r="R160" s="236"/>
      <c r="S160" s="236"/>
      <c r="T160" s="236"/>
      <c r="U160" s="236"/>
      <c r="V160" s="236"/>
      <c r="W160" s="236"/>
      <c r="X160" s="236"/>
      <c r="Y160" s="236"/>
      <c r="Z160" s="236"/>
      <c r="AA160" s="236"/>
      <c r="AB160" s="236"/>
      <c r="AC160" s="236"/>
      <c r="AD160" s="236"/>
      <c r="AE160" s="236"/>
      <c r="AF160" s="236"/>
      <c r="AG160" s="236"/>
      <c r="AH160" s="236"/>
      <c r="AI160" s="236"/>
      <c r="AJ160" s="236"/>
      <c r="AK160" s="236"/>
      <c r="AL160" s="236"/>
      <c r="AM160" s="236"/>
      <c r="AN160" s="236"/>
      <c r="AO160" s="236"/>
      <c r="AP160" s="236"/>
      <c r="AQ160" s="236"/>
      <c r="AR160" s="236"/>
      <c r="AS160" s="236"/>
      <c r="AT160" s="236"/>
      <c r="AU160" s="236"/>
      <c r="AV160" s="236"/>
      <c r="AW160" s="236"/>
      <c r="AX160" s="236"/>
      <c r="AY160" s="236"/>
      <c r="AZ160" s="236"/>
      <c r="BA160" s="236"/>
      <c r="BB160" s="236"/>
      <c r="BC160" s="236"/>
      <c r="BD160" s="236"/>
      <c r="BE160" s="236"/>
      <c r="BF160" s="236"/>
      <c r="BG160" s="236"/>
      <c r="BH160" s="236"/>
      <c r="BI160" s="236"/>
      <c r="BJ160" s="236"/>
      <c r="BK160" s="236"/>
      <c r="BL160" s="236"/>
      <c r="BM160" s="236"/>
      <c r="BN160" s="236"/>
      <c r="BO160" s="236"/>
      <c r="BP160" s="236"/>
      <c r="BQ160" s="236"/>
      <c r="BR160" s="236"/>
      <c r="BS160" s="236"/>
    </row>
    <row r="161" spans="1:71" s="233" customFormat="1" x14ac:dyDescent="0.2">
      <c r="A161" s="232"/>
      <c r="G161" s="234"/>
      <c r="H161" s="234"/>
      <c r="I161" s="196"/>
      <c r="J161" s="234"/>
      <c r="K161" s="234"/>
      <c r="L161" s="196"/>
      <c r="M161" s="235"/>
      <c r="O161" s="236"/>
      <c r="P161" s="236"/>
      <c r="Q161" s="236"/>
      <c r="R161" s="236"/>
      <c r="S161" s="236"/>
      <c r="T161" s="236"/>
      <c r="U161" s="236"/>
      <c r="V161" s="236"/>
      <c r="W161" s="236"/>
      <c r="X161" s="236"/>
      <c r="Y161" s="236"/>
      <c r="Z161" s="236"/>
      <c r="AA161" s="236"/>
      <c r="AB161" s="236"/>
      <c r="AC161" s="236"/>
      <c r="AD161" s="236"/>
      <c r="AE161" s="236"/>
      <c r="AF161" s="236"/>
      <c r="AG161" s="236"/>
      <c r="AH161" s="236"/>
      <c r="AI161" s="236"/>
      <c r="AJ161" s="236"/>
      <c r="AK161" s="236"/>
      <c r="AL161" s="236"/>
      <c r="AM161" s="236"/>
      <c r="AN161" s="236"/>
      <c r="AO161" s="236"/>
      <c r="AP161" s="236"/>
      <c r="AQ161" s="236"/>
      <c r="AR161" s="236"/>
      <c r="AS161" s="236"/>
      <c r="AT161" s="236"/>
      <c r="AU161" s="236"/>
      <c r="AV161" s="236"/>
      <c r="AW161" s="236"/>
      <c r="AX161" s="236"/>
      <c r="AY161" s="236"/>
      <c r="AZ161" s="236"/>
      <c r="BA161" s="236"/>
      <c r="BB161" s="236"/>
      <c r="BC161" s="236"/>
      <c r="BD161" s="236"/>
      <c r="BE161" s="236"/>
      <c r="BF161" s="236"/>
      <c r="BG161" s="236"/>
      <c r="BH161" s="236"/>
      <c r="BI161" s="236"/>
      <c r="BJ161" s="236"/>
      <c r="BK161" s="236"/>
      <c r="BL161" s="236"/>
      <c r="BM161" s="236"/>
      <c r="BN161" s="236"/>
      <c r="BO161" s="236"/>
      <c r="BP161" s="236"/>
      <c r="BQ161" s="236"/>
      <c r="BR161" s="236"/>
      <c r="BS161" s="236"/>
    </row>
    <row r="162" spans="1:71" s="233" customFormat="1" x14ac:dyDescent="0.2">
      <c r="A162" s="232"/>
      <c r="G162" s="234"/>
      <c r="H162" s="234"/>
      <c r="I162" s="196"/>
      <c r="J162" s="234"/>
      <c r="K162" s="234"/>
      <c r="L162" s="196"/>
      <c r="M162" s="235"/>
      <c r="O162" s="236"/>
      <c r="P162" s="236"/>
      <c r="Q162" s="236"/>
      <c r="R162" s="236"/>
      <c r="S162" s="236"/>
      <c r="T162" s="236"/>
      <c r="U162" s="236"/>
      <c r="V162" s="236"/>
      <c r="W162" s="236"/>
      <c r="X162" s="236"/>
      <c r="Y162" s="236"/>
      <c r="Z162" s="236"/>
      <c r="AA162" s="236"/>
      <c r="AB162" s="236"/>
      <c r="AC162" s="236"/>
      <c r="AD162" s="236"/>
      <c r="AE162" s="236"/>
      <c r="AF162" s="236"/>
      <c r="AG162" s="236"/>
      <c r="AH162" s="236"/>
      <c r="AI162" s="236"/>
      <c r="AJ162" s="236"/>
      <c r="AK162" s="236"/>
      <c r="AL162" s="236"/>
      <c r="AM162" s="236"/>
      <c r="AN162" s="236"/>
      <c r="AO162" s="236"/>
      <c r="AP162" s="236"/>
      <c r="AQ162" s="236"/>
      <c r="AR162" s="236"/>
      <c r="AS162" s="236"/>
      <c r="AT162" s="236"/>
      <c r="AU162" s="236"/>
      <c r="AV162" s="236"/>
      <c r="AW162" s="236"/>
      <c r="AX162" s="236"/>
      <c r="AY162" s="236"/>
      <c r="AZ162" s="236"/>
      <c r="BA162" s="236"/>
      <c r="BB162" s="236"/>
      <c r="BC162" s="236"/>
      <c r="BD162" s="236"/>
      <c r="BE162" s="236"/>
      <c r="BF162" s="236"/>
      <c r="BG162" s="236"/>
      <c r="BH162" s="236"/>
      <c r="BI162" s="236"/>
      <c r="BJ162" s="236"/>
      <c r="BK162" s="236"/>
      <c r="BL162" s="236"/>
      <c r="BM162" s="236"/>
      <c r="BN162" s="236"/>
      <c r="BO162" s="236"/>
      <c r="BP162" s="236"/>
      <c r="BQ162" s="236"/>
      <c r="BR162" s="236"/>
      <c r="BS162" s="236"/>
    </row>
    <row r="163" spans="1:71" s="233" customFormat="1" x14ac:dyDescent="0.2">
      <c r="A163" s="232"/>
      <c r="G163" s="234"/>
      <c r="H163" s="234"/>
      <c r="I163" s="196"/>
      <c r="J163" s="234"/>
      <c r="K163" s="234"/>
      <c r="L163" s="196"/>
      <c r="M163" s="235"/>
      <c r="O163" s="236"/>
      <c r="P163" s="236"/>
      <c r="Q163" s="236"/>
      <c r="R163" s="236"/>
      <c r="S163" s="236"/>
      <c r="T163" s="236"/>
      <c r="U163" s="236"/>
      <c r="V163" s="236"/>
      <c r="W163" s="236"/>
      <c r="X163" s="236"/>
      <c r="Y163" s="236"/>
      <c r="Z163" s="236"/>
      <c r="AA163" s="236"/>
      <c r="AB163" s="236"/>
      <c r="AC163" s="236"/>
      <c r="AD163" s="236"/>
      <c r="AE163" s="236"/>
      <c r="AF163" s="236"/>
      <c r="AG163" s="236"/>
      <c r="AH163" s="236"/>
      <c r="AI163" s="236"/>
      <c r="AJ163" s="236"/>
      <c r="AK163" s="236"/>
      <c r="AL163" s="236"/>
      <c r="AM163" s="236"/>
      <c r="AN163" s="236"/>
      <c r="AO163" s="236"/>
      <c r="AP163" s="236"/>
      <c r="AQ163" s="236"/>
      <c r="AR163" s="236"/>
      <c r="AS163" s="236"/>
      <c r="AT163" s="236"/>
      <c r="AU163" s="236"/>
      <c r="AV163" s="236"/>
      <c r="AW163" s="236"/>
      <c r="AX163" s="236"/>
      <c r="AY163" s="236"/>
      <c r="AZ163" s="236"/>
      <c r="BA163" s="236"/>
      <c r="BB163" s="236"/>
      <c r="BC163" s="236"/>
      <c r="BD163" s="236"/>
      <c r="BE163" s="236"/>
      <c r="BF163" s="236"/>
      <c r="BG163" s="236"/>
      <c r="BH163" s="236"/>
      <c r="BI163" s="236"/>
      <c r="BJ163" s="236"/>
      <c r="BK163" s="236"/>
      <c r="BL163" s="236"/>
      <c r="BM163" s="236"/>
      <c r="BN163" s="236"/>
      <c r="BO163" s="236"/>
      <c r="BP163" s="236"/>
      <c r="BQ163" s="236"/>
      <c r="BR163" s="236"/>
      <c r="BS163" s="236"/>
    </row>
    <row r="164" spans="1:71" s="233" customFormat="1" x14ac:dyDescent="0.2">
      <c r="A164" s="232"/>
      <c r="G164" s="234"/>
      <c r="H164" s="234"/>
      <c r="I164" s="196"/>
      <c r="J164" s="234"/>
      <c r="K164" s="234"/>
      <c r="L164" s="196"/>
      <c r="M164" s="235"/>
      <c r="O164" s="236"/>
      <c r="P164" s="236"/>
      <c r="Q164" s="236"/>
      <c r="R164" s="236"/>
      <c r="S164" s="236"/>
      <c r="T164" s="236"/>
      <c r="U164" s="236"/>
      <c r="V164" s="236"/>
      <c r="W164" s="236"/>
      <c r="X164" s="236"/>
      <c r="Y164" s="236"/>
      <c r="Z164" s="236"/>
      <c r="AA164" s="236"/>
      <c r="AB164" s="236"/>
      <c r="AC164" s="236"/>
      <c r="AD164" s="236"/>
      <c r="AE164" s="236"/>
      <c r="AF164" s="236"/>
      <c r="AG164" s="236"/>
      <c r="AH164" s="236"/>
      <c r="AI164" s="236"/>
      <c r="AJ164" s="236"/>
      <c r="AK164" s="236"/>
      <c r="AL164" s="236"/>
      <c r="AM164" s="236"/>
      <c r="AN164" s="236"/>
      <c r="AO164" s="236"/>
      <c r="AP164" s="236"/>
      <c r="AQ164" s="236"/>
      <c r="AR164" s="236"/>
      <c r="AS164" s="236"/>
      <c r="AT164" s="236"/>
      <c r="AU164" s="236"/>
      <c r="AV164" s="236"/>
      <c r="AW164" s="236"/>
      <c r="AX164" s="236"/>
      <c r="AY164" s="236"/>
      <c r="AZ164" s="236"/>
      <c r="BA164" s="236"/>
      <c r="BB164" s="236"/>
      <c r="BC164" s="236"/>
      <c r="BD164" s="236"/>
      <c r="BE164" s="236"/>
      <c r="BF164" s="236"/>
      <c r="BG164" s="236"/>
      <c r="BH164" s="236"/>
      <c r="BI164" s="236"/>
      <c r="BJ164" s="236"/>
      <c r="BK164" s="236"/>
      <c r="BL164" s="236"/>
      <c r="BM164" s="236"/>
      <c r="BN164" s="236"/>
      <c r="BO164" s="236"/>
      <c r="BP164" s="236"/>
      <c r="BQ164" s="236"/>
      <c r="BR164" s="236"/>
      <c r="BS164" s="236"/>
    </row>
    <row r="165" spans="1:71" s="233" customFormat="1" x14ac:dyDescent="0.2">
      <c r="A165" s="232"/>
      <c r="G165" s="234"/>
      <c r="H165" s="234"/>
      <c r="I165" s="196"/>
      <c r="J165" s="234"/>
      <c r="K165" s="234"/>
      <c r="L165" s="196"/>
      <c r="M165" s="235"/>
      <c r="O165" s="236"/>
      <c r="P165" s="236"/>
      <c r="Q165" s="236"/>
      <c r="R165" s="236"/>
      <c r="S165" s="236"/>
      <c r="T165" s="236"/>
      <c r="U165" s="236"/>
      <c r="V165" s="236"/>
      <c r="W165" s="236"/>
      <c r="X165" s="236"/>
      <c r="Y165" s="236"/>
      <c r="Z165" s="236"/>
      <c r="AA165" s="236"/>
      <c r="AB165" s="236"/>
      <c r="AC165" s="236"/>
      <c r="AD165" s="236"/>
      <c r="AE165" s="236"/>
      <c r="AF165" s="236"/>
      <c r="AG165" s="236"/>
      <c r="AH165" s="236"/>
      <c r="AI165" s="236"/>
      <c r="AJ165" s="236"/>
      <c r="AK165" s="236"/>
      <c r="AL165" s="236"/>
      <c r="AM165" s="236"/>
      <c r="AN165" s="236"/>
      <c r="AO165" s="236"/>
      <c r="AP165" s="236"/>
      <c r="AQ165" s="236"/>
      <c r="AR165" s="236"/>
      <c r="AS165" s="236"/>
      <c r="AT165" s="236"/>
      <c r="AU165" s="236"/>
      <c r="AV165" s="236"/>
      <c r="AW165" s="236"/>
      <c r="AX165" s="236"/>
      <c r="AY165" s="236"/>
      <c r="AZ165" s="236"/>
      <c r="BA165" s="236"/>
      <c r="BB165" s="236"/>
      <c r="BC165" s="236"/>
      <c r="BD165" s="236"/>
      <c r="BE165" s="236"/>
      <c r="BF165" s="236"/>
      <c r="BG165" s="236"/>
      <c r="BH165" s="236"/>
      <c r="BI165" s="236"/>
      <c r="BJ165" s="236"/>
      <c r="BK165" s="236"/>
      <c r="BL165" s="236"/>
      <c r="BM165" s="236"/>
      <c r="BN165" s="236"/>
      <c r="BO165" s="236"/>
      <c r="BP165" s="236"/>
      <c r="BQ165" s="236"/>
      <c r="BR165" s="236"/>
      <c r="BS165" s="236"/>
    </row>
    <row r="166" spans="1:71" s="233" customFormat="1" x14ac:dyDescent="0.2">
      <c r="A166" s="232"/>
      <c r="G166" s="234"/>
      <c r="H166" s="234"/>
      <c r="I166" s="196"/>
      <c r="J166" s="234"/>
      <c r="K166" s="234"/>
      <c r="L166" s="196"/>
      <c r="M166" s="235"/>
      <c r="O166" s="236"/>
      <c r="P166" s="236"/>
      <c r="Q166" s="236"/>
      <c r="R166" s="236"/>
      <c r="S166" s="236"/>
      <c r="T166" s="236"/>
      <c r="U166" s="236"/>
      <c r="V166" s="236"/>
      <c r="W166" s="236"/>
      <c r="X166" s="236"/>
      <c r="Y166" s="236"/>
      <c r="Z166" s="236"/>
      <c r="AA166" s="236"/>
      <c r="AB166" s="236"/>
      <c r="AC166" s="236"/>
      <c r="AD166" s="236"/>
      <c r="AE166" s="236"/>
      <c r="AF166" s="236"/>
      <c r="AG166" s="236"/>
      <c r="AH166" s="236"/>
      <c r="AI166" s="236"/>
      <c r="AJ166" s="236"/>
      <c r="AK166" s="236"/>
      <c r="AL166" s="236"/>
      <c r="AM166" s="236"/>
      <c r="AN166" s="236"/>
      <c r="AO166" s="236"/>
      <c r="AP166" s="236"/>
      <c r="AQ166" s="236"/>
      <c r="AR166" s="236"/>
      <c r="AS166" s="236"/>
      <c r="AT166" s="236"/>
      <c r="AU166" s="236"/>
      <c r="AV166" s="236"/>
      <c r="AW166" s="236"/>
      <c r="AX166" s="236"/>
      <c r="AY166" s="236"/>
      <c r="AZ166" s="236"/>
      <c r="BA166" s="236"/>
      <c r="BB166" s="236"/>
      <c r="BC166" s="236"/>
      <c r="BD166" s="236"/>
      <c r="BE166" s="236"/>
      <c r="BF166" s="236"/>
      <c r="BG166" s="236"/>
      <c r="BH166" s="236"/>
      <c r="BI166" s="236"/>
      <c r="BJ166" s="236"/>
      <c r="BK166" s="236"/>
      <c r="BL166" s="236"/>
      <c r="BM166" s="236"/>
      <c r="BN166" s="236"/>
      <c r="BO166" s="236"/>
      <c r="BP166" s="236"/>
      <c r="BQ166" s="236"/>
      <c r="BR166" s="236"/>
      <c r="BS166" s="236"/>
    </row>
    <row r="167" spans="1:71" s="233" customFormat="1" x14ac:dyDescent="0.2">
      <c r="A167" s="232"/>
      <c r="G167" s="234"/>
      <c r="H167" s="234"/>
      <c r="I167" s="196"/>
      <c r="J167" s="234"/>
      <c r="K167" s="234"/>
      <c r="L167" s="196"/>
      <c r="M167" s="235"/>
      <c r="O167" s="236"/>
      <c r="P167" s="236"/>
      <c r="Q167" s="236"/>
      <c r="R167" s="236"/>
      <c r="S167" s="236"/>
      <c r="T167" s="236"/>
      <c r="U167" s="236"/>
      <c r="V167" s="236"/>
      <c r="W167" s="236"/>
      <c r="X167" s="236"/>
      <c r="Y167" s="236"/>
      <c r="Z167" s="236"/>
      <c r="AA167" s="236"/>
      <c r="AB167" s="236"/>
      <c r="AC167" s="236"/>
      <c r="AD167" s="236"/>
      <c r="AE167" s="236"/>
      <c r="AF167" s="236"/>
      <c r="AG167" s="236"/>
      <c r="AH167" s="236"/>
      <c r="AI167" s="236"/>
      <c r="AJ167" s="236"/>
      <c r="AK167" s="236"/>
      <c r="AL167" s="236"/>
      <c r="AM167" s="236"/>
      <c r="AN167" s="236"/>
      <c r="AO167" s="236"/>
      <c r="AP167" s="236"/>
      <c r="AQ167" s="236"/>
      <c r="AR167" s="236"/>
      <c r="AS167" s="236"/>
      <c r="AT167" s="236"/>
      <c r="AU167" s="236"/>
      <c r="AV167" s="236"/>
      <c r="AW167" s="236"/>
      <c r="AX167" s="236"/>
      <c r="AY167" s="236"/>
      <c r="AZ167" s="236"/>
      <c r="BA167" s="236"/>
      <c r="BB167" s="236"/>
      <c r="BC167" s="236"/>
      <c r="BD167" s="236"/>
      <c r="BE167" s="236"/>
      <c r="BF167" s="236"/>
      <c r="BG167" s="236"/>
      <c r="BH167" s="236"/>
      <c r="BI167" s="236"/>
      <c r="BJ167" s="236"/>
      <c r="BK167" s="236"/>
      <c r="BL167" s="236"/>
      <c r="BM167" s="236"/>
      <c r="BN167" s="236"/>
      <c r="BO167" s="236"/>
      <c r="BP167" s="236"/>
      <c r="BQ167" s="236"/>
      <c r="BR167" s="236"/>
      <c r="BS167" s="236"/>
    </row>
    <row r="168" spans="1:71" s="233" customFormat="1" x14ac:dyDescent="0.2">
      <c r="A168" s="232"/>
      <c r="G168" s="234"/>
      <c r="H168" s="234"/>
      <c r="I168" s="196"/>
      <c r="J168" s="234"/>
      <c r="K168" s="234"/>
      <c r="L168" s="196"/>
      <c r="M168" s="235"/>
      <c r="O168" s="236"/>
      <c r="P168" s="236"/>
      <c r="Q168" s="236"/>
      <c r="R168" s="236"/>
      <c r="S168" s="236"/>
      <c r="T168" s="236"/>
      <c r="U168" s="236"/>
      <c r="V168" s="236"/>
      <c r="W168" s="236"/>
      <c r="X168" s="236"/>
      <c r="Y168" s="236"/>
      <c r="Z168" s="236"/>
      <c r="AA168" s="236"/>
      <c r="AB168" s="236"/>
      <c r="AC168" s="236"/>
      <c r="AD168" s="236"/>
      <c r="AE168" s="236"/>
      <c r="AF168" s="236"/>
      <c r="AG168" s="236"/>
      <c r="AH168" s="236"/>
      <c r="AI168" s="236"/>
      <c r="AJ168" s="236"/>
      <c r="AK168" s="236"/>
      <c r="AL168" s="236"/>
      <c r="AM168" s="236"/>
      <c r="AN168" s="236"/>
      <c r="AO168" s="236"/>
      <c r="AP168" s="236"/>
      <c r="AQ168" s="236"/>
      <c r="AR168" s="236"/>
      <c r="AS168" s="236"/>
      <c r="AT168" s="236"/>
      <c r="AU168" s="236"/>
      <c r="AV168" s="236"/>
      <c r="AW168" s="236"/>
      <c r="AX168" s="236"/>
      <c r="AY168" s="236"/>
      <c r="AZ168" s="236"/>
      <c r="BA168" s="236"/>
      <c r="BB168" s="236"/>
      <c r="BC168" s="236"/>
      <c r="BD168" s="236"/>
      <c r="BE168" s="236"/>
      <c r="BF168" s="236"/>
      <c r="BG168" s="236"/>
      <c r="BH168" s="236"/>
      <c r="BI168" s="236"/>
      <c r="BJ168" s="236"/>
      <c r="BK168" s="236"/>
      <c r="BL168" s="236"/>
      <c r="BM168" s="236"/>
      <c r="BN168" s="236"/>
      <c r="BO168" s="236"/>
      <c r="BP168" s="236"/>
      <c r="BQ168" s="236"/>
      <c r="BR168" s="236"/>
      <c r="BS168" s="236"/>
    </row>
    <row r="169" spans="1:71" s="233" customFormat="1" x14ac:dyDescent="0.2">
      <c r="A169" s="232"/>
      <c r="G169" s="234"/>
      <c r="H169" s="234"/>
      <c r="I169" s="196"/>
      <c r="J169" s="234"/>
      <c r="K169" s="234"/>
      <c r="L169" s="196"/>
      <c r="M169" s="235"/>
      <c r="O169" s="236"/>
      <c r="P169" s="236"/>
      <c r="Q169" s="236"/>
      <c r="R169" s="236"/>
      <c r="S169" s="236"/>
      <c r="T169" s="236"/>
      <c r="U169" s="236"/>
      <c r="V169" s="236"/>
      <c r="W169" s="236"/>
      <c r="X169" s="236"/>
      <c r="Y169" s="236"/>
      <c r="Z169" s="236"/>
      <c r="AA169" s="236"/>
      <c r="AB169" s="236"/>
      <c r="AC169" s="236"/>
      <c r="AD169" s="236"/>
      <c r="AE169" s="236"/>
      <c r="AF169" s="236"/>
      <c r="AG169" s="236"/>
      <c r="AH169" s="236"/>
      <c r="AI169" s="236"/>
      <c r="AJ169" s="236"/>
      <c r="AK169" s="236"/>
      <c r="AL169" s="236"/>
      <c r="AM169" s="236"/>
      <c r="AN169" s="236"/>
      <c r="AO169" s="236"/>
      <c r="AP169" s="236"/>
      <c r="AQ169" s="236"/>
      <c r="AR169" s="236"/>
      <c r="AS169" s="236"/>
      <c r="AT169" s="236"/>
      <c r="AU169" s="236"/>
      <c r="AV169" s="236"/>
      <c r="AW169" s="236"/>
      <c r="AX169" s="236"/>
      <c r="AY169" s="236"/>
      <c r="AZ169" s="236"/>
      <c r="BA169" s="236"/>
      <c r="BB169" s="236"/>
      <c r="BC169" s="236"/>
      <c r="BD169" s="236"/>
      <c r="BE169" s="236"/>
      <c r="BF169" s="236"/>
      <c r="BG169" s="236"/>
      <c r="BH169" s="236"/>
      <c r="BI169" s="236"/>
      <c r="BJ169" s="236"/>
      <c r="BK169" s="236"/>
      <c r="BL169" s="236"/>
      <c r="BM169" s="236"/>
      <c r="BN169" s="236"/>
      <c r="BO169" s="236"/>
      <c r="BP169" s="236"/>
      <c r="BQ169" s="236"/>
      <c r="BR169" s="236"/>
      <c r="BS169" s="236"/>
    </row>
    <row r="170" spans="1:71" s="233" customFormat="1" x14ac:dyDescent="0.2">
      <c r="A170" s="232"/>
      <c r="G170" s="234"/>
      <c r="H170" s="234"/>
      <c r="I170" s="196"/>
      <c r="J170" s="234"/>
      <c r="K170" s="234"/>
      <c r="L170" s="196"/>
      <c r="M170" s="235"/>
      <c r="O170" s="236"/>
      <c r="P170" s="236"/>
      <c r="Q170" s="236"/>
      <c r="R170" s="236"/>
      <c r="S170" s="236"/>
      <c r="T170" s="236"/>
      <c r="U170" s="236"/>
      <c r="V170" s="236"/>
      <c r="W170" s="236"/>
      <c r="X170" s="236"/>
      <c r="Y170" s="236"/>
      <c r="Z170" s="236"/>
      <c r="AA170" s="236"/>
      <c r="AB170" s="236"/>
      <c r="AC170" s="236"/>
      <c r="AD170" s="236"/>
      <c r="AE170" s="236"/>
      <c r="AF170" s="236"/>
      <c r="AG170" s="236"/>
      <c r="AH170" s="236"/>
      <c r="AI170" s="236"/>
      <c r="AJ170" s="236"/>
      <c r="AK170" s="236"/>
      <c r="AL170" s="236"/>
      <c r="AM170" s="236"/>
      <c r="AN170" s="236"/>
      <c r="AO170" s="236"/>
      <c r="AP170" s="236"/>
      <c r="AQ170" s="236"/>
      <c r="AR170" s="236"/>
      <c r="AS170" s="236"/>
      <c r="AT170" s="236"/>
      <c r="AU170" s="236"/>
      <c r="AV170" s="236"/>
      <c r="AW170" s="236"/>
      <c r="AX170" s="236"/>
      <c r="AY170" s="236"/>
      <c r="AZ170" s="236"/>
      <c r="BA170" s="236"/>
      <c r="BB170" s="236"/>
      <c r="BC170" s="236"/>
      <c r="BD170" s="236"/>
      <c r="BE170" s="236"/>
      <c r="BF170" s="236"/>
      <c r="BG170" s="236"/>
      <c r="BH170" s="236"/>
      <c r="BI170" s="236"/>
      <c r="BJ170" s="236"/>
      <c r="BK170" s="236"/>
      <c r="BL170" s="236"/>
      <c r="BM170" s="236"/>
      <c r="BN170" s="236"/>
      <c r="BO170" s="236"/>
      <c r="BP170" s="236"/>
      <c r="BQ170" s="236"/>
      <c r="BR170" s="236"/>
      <c r="BS170" s="236"/>
    </row>
    <row r="171" spans="1:71" s="233" customFormat="1" x14ac:dyDescent="0.2">
      <c r="A171" s="232"/>
      <c r="G171" s="234"/>
      <c r="H171" s="234"/>
      <c r="I171" s="196"/>
      <c r="J171" s="234"/>
      <c r="K171" s="234"/>
      <c r="L171" s="196"/>
      <c r="M171" s="235"/>
      <c r="O171" s="236"/>
      <c r="P171" s="236"/>
      <c r="Q171" s="236"/>
      <c r="R171" s="236"/>
      <c r="S171" s="236"/>
      <c r="T171" s="236"/>
      <c r="U171" s="236"/>
      <c r="V171" s="236"/>
      <c r="W171" s="236"/>
      <c r="X171" s="236"/>
      <c r="Y171" s="236"/>
      <c r="Z171" s="236"/>
      <c r="AA171" s="236"/>
      <c r="AB171" s="236"/>
      <c r="AC171" s="236"/>
      <c r="AD171" s="236"/>
      <c r="AE171" s="236"/>
      <c r="AF171" s="236"/>
      <c r="AG171" s="236"/>
      <c r="AH171" s="236"/>
      <c r="AI171" s="236"/>
      <c r="AJ171" s="236"/>
      <c r="AK171" s="236"/>
      <c r="AL171" s="236"/>
      <c r="AM171" s="236"/>
      <c r="AN171" s="236"/>
      <c r="AO171" s="236"/>
      <c r="AP171" s="236"/>
      <c r="AQ171" s="236"/>
      <c r="AR171" s="236"/>
      <c r="AS171" s="236"/>
      <c r="AT171" s="236"/>
      <c r="AU171" s="236"/>
      <c r="AV171" s="236"/>
      <c r="AW171" s="236"/>
      <c r="AX171" s="236"/>
      <c r="AY171" s="236"/>
      <c r="AZ171" s="236"/>
      <c r="BA171" s="236"/>
      <c r="BB171" s="236"/>
      <c r="BC171" s="236"/>
      <c r="BD171" s="236"/>
      <c r="BE171" s="236"/>
      <c r="BF171" s="236"/>
      <c r="BG171" s="236"/>
      <c r="BH171" s="236"/>
      <c r="BI171" s="236"/>
      <c r="BJ171" s="236"/>
      <c r="BK171" s="236"/>
      <c r="BL171" s="236"/>
      <c r="BM171" s="236"/>
      <c r="BN171" s="236"/>
      <c r="BO171" s="236"/>
      <c r="BP171" s="236"/>
      <c r="BQ171" s="236"/>
      <c r="BR171" s="236"/>
      <c r="BS171" s="236"/>
    </row>
    <row r="172" spans="1:71" s="233" customFormat="1" x14ac:dyDescent="0.2">
      <c r="A172" s="232"/>
      <c r="G172" s="234"/>
      <c r="H172" s="234"/>
      <c r="I172" s="196"/>
      <c r="J172" s="234"/>
      <c r="K172" s="234"/>
      <c r="L172" s="196"/>
      <c r="M172" s="235"/>
      <c r="O172" s="236"/>
      <c r="P172" s="236"/>
      <c r="Q172" s="236"/>
      <c r="R172" s="236"/>
      <c r="S172" s="236"/>
      <c r="T172" s="236"/>
      <c r="U172" s="236"/>
      <c r="V172" s="236"/>
      <c r="W172" s="236"/>
      <c r="X172" s="236"/>
      <c r="Y172" s="236"/>
      <c r="Z172" s="236"/>
      <c r="AA172" s="236"/>
      <c r="AB172" s="236"/>
      <c r="AC172" s="236"/>
      <c r="AD172" s="236"/>
      <c r="AE172" s="236"/>
      <c r="AF172" s="236"/>
      <c r="AG172" s="236"/>
      <c r="AH172" s="236"/>
      <c r="AI172" s="236"/>
      <c r="AJ172" s="236"/>
      <c r="AK172" s="236"/>
      <c r="AL172" s="236"/>
      <c r="AM172" s="236"/>
      <c r="AN172" s="236"/>
      <c r="AO172" s="236"/>
      <c r="AP172" s="236"/>
      <c r="AQ172" s="236"/>
      <c r="AR172" s="236"/>
      <c r="AS172" s="236"/>
      <c r="AT172" s="236"/>
      <c r="AU172" s="236"/>
      <c r="AV172" s="236"/>
      <c r="AW172" s="236"/>
      <c r="AX172" s="236"/>
      <c r="AY172" s="236"/>
      <c r="AZ172" s="236"/>
      <c r="BA172" s="236"/>
      <c r="BB172" s="236"/>
      <c r="BC172" s="236"/>
      <c r="BD172" s="236"/>
      <c r="BE172" s="236"/>
      <c r="BF172" s="236"/>
      <c r="BG172" s="236"/>
      <c r="BH172" s="236"/>
      <c r="BI172" s="236"/>
      <c r="BJ172" s="236"/>
      <c r="BK172" s="236"/>
      <c r="BL172" s="236"/>
      <c r="BM172" s="236"/>
      <c r="BN172" s="236"/>
      <c r="BO172" s="236"/>
      <c r="BP172" s="236"/>
      <c r="BQ172" s="236"/>
      <c r="BR172" s="236"/>
      <c r="BS172" s="236"/>
    </row>
    <row r="173" spans="1:71" s="233" customFormat="1" x14ac:dyDescent="0.2">
      <c r="A173" s="232"/>
      <c r="G173" s="234"/>
      <c r="H173" s="234"/>
      <c r="I173" s="196"/>
      <c r="J173" s="234"/>
      <c r="K173" s="234"/>
      <c r="L173" s="196"/>
      <c r="M173" s="235"/>
      <c r="O173" s="236"/>
      <c r="P173" s="236"/>
      <c r="Q173" s="236"/>
      <c r="R173" s="236"/>
      <c r="S173" s="236"/>
      <c r="T173" s="236"/>
      <c r="U173" s="236"/>
      <c r="V173" s="236"/>
      <c r="W173" s="236"/>
      <c r="X173" s="236"/>
      <c r="Y173" s="236"/>
      <c r="Z173" s="236"/>
      <c r="AA173" s="236"/>
      <c r="AB173" s="236"/>
      <c r="AC173" s="236"/>
      <c r="AD173" s="236"/>
      <c r="AE173" s="236"/>
      <c r="AF173" s="236"/>
      <c r="AG173" s="236"/>
      <c r="AH173" s="236"/>
      <c r="AI173" s="236"/>
      <c r="AJ173" s="236"/>
      <c r="AK173" s="236"/>
      <c r="AL173" s="236"/>
      <c r="AM173" s="236"/>
      <c r="AN173" s="236"/>
      <c r="AO173" s="236"/>
      <c r="AP173" s="236"/>
      <c r="AQ173" s="236"/>
      <c r="AR173" s="236"/>
      <c r="AS173" s="236"/>
      <c r="AT173" s="236"/>
      <c r="AU173" s="236"/>
      <c r="AV173" s="236"/>
      <c r="AW173" s="236"/>
      <c r="AX173" s="236"/>
      <c r="AY173" s="236"/>
      <c r="AZ173" s="236"/>
      <c r="BA173" s="236"/>
      <c r="BB173" s="236"/>
      <c r="BC173" s="236"/>
      <c r="BD173" s="236"/>
      <c r="BE173" s="236"/>
      <c r="BF173" s="236"/>
      <c r="BG173" s="236"/>
      <c r="BH173" s="236"/>
      <c r="BI173" s="236"/>
      <c r="BJ173" s="236"/>
      <c r="BK173" s="236"/>
      <c r="BL173" s="236"/>
      <c r="BM173" s="236"/>
      <c r="BN173" s="236"/>
      <c r="BO173" s="236"/>
      <c r="BP173" s="236"/>
      <c r="BQ173" s="236"/>
      <c r="BR173" s="236"/>
      <c r="BS173" s="236"/>
    </row>
    <row r="174" spans="1:71" s="233" customFormat="1" x14ac:dyDescent="0.2">
      <c r="A174" s="232"/>
      <c r="G174" s="234"/>
      <c r="H174" s="234"/>
      <c r="I174" s="196"/>
      <c r="J174" s="234"/>
      <c r="K174" s="234"/>
      <c r="L174" s="196"/>
      <c r="M174" s="235"/>
      <c r="O174" s="236"/>
      <c r="P174" s="236"/>
      <c r="Q174" s="236"/>
      <c r="R174" s="236"/>
      <c r="S174" s="236"/>
      <c r="T174" s="236"/>
      <c r="U174" s="236"/>
      <c r="V174" s="236"/>
      <c r="W174" s="236"/>
      <c r="X174" s="236"/>
      <c r="Y174" s="236"/>
      <c r="Z174" s="236"/>
      <c r="AA174" s="236"/>
      <c r="AB174" s="236"/>
      <c r="AC174" s="236"/>
      <c r="AD174" s="236"/>
      <c r="AE174" s="236"/>
      <c r="AF174" s="236"/>
      <c r="AG174" s="236"/>
      <c r="AH174" s="236"/>
      <c r="AI174" s="236"/>
      <c r="AJ174" s="236"/>
      <c r="AK174" s="236"/>
      <c r="AL174" s="236"/>
      <c r="AM174" s="236"/>
      <c r="AN174" s="236"/>
      <c r="AO174" s="236"/>
      <c r="AP174" s="236"/>
      <c r="AQ174" s="236"/>
      <c r="AR174" s="236"/>
      <c r="AS174" s="236"/>
      <c r="AT174" s="236"/>
      <c r="AU174" s="236"/>
      <c r="AV174" s="236"/>
      <c r="AW174" s="236"/>
      <c r="AX174" s="236"/>
      <c r="AY174" s="236"/>
      <c r="AZ174" s="236"/>
      <c r="BA174" s="236"/>
      <c r="BB174" s="236"/>
      <c r="BC174" s="236"/>
      <c r="BD174" s="236"/>
      <c r="BE174" s="236"/>
      <c r="BF174" s="236"/>
      <c r="BG174" s="236"/>
      <c r="BH174" s="236"/>
      <c r="BI174" s="236"/>
      <c r="BJ174" s="236"/>
      <c r="BK174" s="236"/>
      <c r="BL174" s="236"/>
      <c r="BM174" s="236"/>
      <c r="BN174" s="236"/>
      <c r="BO174" s="236"/>
      <c r="BP174" s="236"/>
      <c r="BQ174" s="236"/>
      <c r="BR174" s="236"/>
      <c r="BS174" s="236"/>
    </row>
    <row r="175" spans="1:71" x14ac:dyDescent="0.2">
      <c r="A175" s="60"/>
    </row>
    <row r="176" spans="1:71" x14ac:dyDescent="0.2">
      <c r="A176" s="60"/>
    </row>
    <row r="177" spans="1:1" s="20" customFormat="1" x14ac:dyDescent="0.2">
      <c r="A177" s="60"/>
    </row>
    <row r="178" spans="1:1" s="20" customFormat="1" x14ac:dyDescent="0.2">
      <c r="A178" s="60"/>
    </row>
    <row r="179" spans="1:1" s="20" customFormat="1" x14ac:dyDescent="0.2">
      <c r="A179" s="60"/>
    </row>
    <row r="180" spans="1:1" s="20" customFormat="1" x14ac:dyDescent="0.2">
      <c r="A180" s="60"/>
    </row>
    <row r="181" spans="1:1" s="20" customFormat="1" x14ac:dyDescent="0.2">
      <c r="A181" s="60"/>
    </row>
    <row r="182" spans="1:1" s="20" customFormat="1" x14ac:dyDescent="0.2">
      <c r="A182" s="60"/>
    </row>
    <row r="183" spans="1:1" s="20" customFormat="1" x14ac:dyDescent="0.2">
      <c r="A183" s="60"/>
    </row>
    <row r="184" spans="1:1" s="20" customFormat="1" x14ac:dyDescent="0.2">
      <c r="A184" s="60"/>
    </row>
    <row r="185" spans="1:1" s="20" customFormat="1" x14ac:dyDescent="0.2">
      <c r="A185" s="60"/>
    </row>
    <row r="186" spans="1:1" s="20" customFormat="1" x14ac:dyDescent="0.2">
      <c r="A186" s="60"/>
    </row>
    <row r="187" spans="1:1" s="20" customFormat="1" x14ac:dyDescent="0.2">
      <c r="A187" s="60"/>
    </row>
    <row r="188" spans="1:1" s="20" customFormat="1" x14ac:dyDescent="0.2">
      <c r="A188" s="60"/>
    </row>
    <row r="189" spans="1:1" s="20" customFormat="1" x14ac:dyDescent="0.2">
      <c r="A189" s="60"/>
    </row>
    <row r="190" spans="1:1" s="20" customFormat="1" x14ac:dyDescent="0.2">
      <c r="A190" s="60"/>
    </row>
    <row r="191" spans="1:1" s="20" customFormat="1" x14ac:dyDescent="0.2">
      <c r="A191" s="60"/>
    </row>
    <row r="192" spans="1:1" s="20" customFormat="1" x14ac:dyDescent="0.2">
      <c r="A192" s="60"/>
    </row>
    <row r="193" spans="1:1" s="20" customFormat="1" x14ac:dyDescent="0.2">
      <c r="A193" s="60"/>
    </row>
    <row r="194" spans="1:1" s="20" customFormat="1" x14ac:dyDescent="0.2">
      <c r="A194" s="60"/>
    </row>
    <row r="195" spans="1:1" s="20" customFormat="1" x14ac:dyDescent="0.2">
      <c r="A195" s="60"/>
    </row>
    <row r="196" spans="1:1" s="20" customFormat="1" x14ac:dyDescent="0.2">
      <c r="A196" s="60"/>
    </row>
    <row r="197" spans="1:1" s="20" customFormat="1" x14ac:dyDescent="0.2">
      <c r="A197" s="60"/>
    </row>
    <row r="198" spans="1:1" s="20" customFormat="1" x14ac:dyDescent="0.2">
      <c r="A198" s="60"/>
    </row>
    <row r="199" spans="1:1" s="20" customFormat="1" x14ac:dyDescent="0.2">
      <c r="A199" s="60"/>
    </row>
    <row r="200" spans="1:1" s="20" customFormat="1" x14ac:dyDescent="0.2">
      <c r="A200" s="60"/>
    </row>
    <row r="201" spans="1:1" s="20" customFormat="1" x14ac:dyDescent="0.2">
      <c r="A201" s="60"/>
    </row>
    <row r="202" spans="1:1" s="20" customFormat="1" x14ac:dyDescent="0.2">
      <c r="A202" s="60"/>
    </row>
    <row r="203" spans="1:1" s="20" customFormat="1" x14ac:dyDescent="0.2">
      <c r="A203" s="60"/>
    </row>
    <row r="204" spans="1:1" s="20" customFormat="1" x14ac:dyDescent="0.2">
      <c r="A204" s="60"/>
    </row>
    <row r="205" spans="1:1" s="20" customFormat="1" x14ac:dyDescent="0.2">
      <c r="A205" s="60"/>
    </row>
    <row r="206" spans="1:1" s="20" customFormat="1" x14ac:dyDescent="0.2">
      <c r="A206" s="60"/>
    </row>
    <row r="207" spans="1:1" s="20" customFormat="1" x14ac:dyDescent="0.2">
      <c r="A207" s="60"/>
    </row>
    <row r="208" spans="1:1" s="20" customFormat="1" x14ac:dyDescent="0.2">
      <c r="A208" s="60"/>
    </row>
    <row r="209" spans="1:1" s="20" customFormat="1" x14ac:dyDescent="0.2">
      <c r="A209" s="60"/>
    </row>
    <row r="210" spans="1:1" s="20" customFormat="1" x14ac:dyDescent="0.2">
      <c r="A210" s="60"/>
    </row>
    <row r="211" spans="1:1" s="20" customFormat="1" x14ac:dyDescent="0.2">
      <c r="A211" s="60"/>
    </row>
    <row r="212" spans="1:1" s="20" customFormat="1" x14ac:dyDescent="0.2">
      <c r="A212" s="60"/>
    </row>
    <row r="213" spans="1:1" s="20" customFormat="1" x14ac:dyDescent="0.2">
      <c r="A213" s="60"/>
    </row>
    <row r="214" spans="1:1" s="20" customFormat="1" x14ac:dyDescent="0.2">
      <c r="A214" s="60"/>
    </row>
    <row r="215" spans="1:1" s="20" customFormat="1" x14ac:dyDescent="0.2">
      <c r="A215" s="60"/>
    </row>
    <row r="216" spans="1:1" s="20" customFormat="1" x14ac:dyDescent="0.2">
      <c r="A216" s="60"/>
    </row>
    <row r="217" spans="1:1" s="20" customFormat="1" x14ac:dyDescent="0.2">
      <c r="A217" s="60"/>
    </row>
    <row r="218" spans="1:1" s="20" customFormat="1" x14ac:dyDescent="0.2">
      <c r="A218" s="60"/>
    </row>
    <row r="219" spans="1:1" s="20" customFormat="1" x14ac:dyDescent="0.2">
      <c r="A219" s="60"/>
    </row>
    <row r="220" spans="1:1" s="20" customFormat="1" x14ac:dyDescent="0.2">
      <c r="A220" s="60"/>
    </row>
    <row r="221" spans="1:1" s="20" customFormat="1" x14ac:dyDescent="0.2">
      <c r="A221" s="60"/>
    </row>
    <row r="222" spans="1:1" s="20" customFormat="1" x14ac:dyDescent="0.2">
      <c r="A222" s="60"/>
    </row>
    <row r="223" spans="1:1" s="20" customFormat="1" x14ac:dyDescent="0.2">
      <c r="A223" s="60"/>
    </row>
    <row r="224" spans="1:1" s="20" customFormat="1" x14ac:dyDescent="0.2">
      <c r="A224" s="60"/>
    </row>
    <row r="225" spans="1:1" s="20" customFormat="1" x14ac:dyDescent="0.2">
      <c r="A225" s="60"/>
    </row>
    <row r="226" spans="1:1" s="20" customFormat="1" x14ac:dyDescent="0.2">
      <c r="A226" s="60"/>
    </row>
    <row r="227" spans="1:1" s="20" customFormat="1" x14ac:dyDescent="0.2">
      <c r="A227" s="60"/>
    </row>
    <row r="228" spans="1:1" s="20" customFormat="1" x14ac:dyDescent="0.2">
      <c r="A228" s="60"/>
    </row>
    <row r="229" spans="1:1" s="20" customFormat="1" x14ac:dyDescent="0.2">
      <c r="A229" s="60"/>
    </row>
    <row r="230" spans="1:1" s="20" customFormat="1" x14ac:dyDescent="0.2">
      <c r="A230" s="60"/>
    </row>
    <row r="231" spans="1:1" s="20" customFormat="1" x14ac:dyDescent="0.2">
      <c r="A231" s="60"/>
    </row>
    <row r="232" spans="1:1" s="20" customFormat="1" x14ac:dyDescent="0.2">
      <c r="A232" s="60"/>
    </row>
    <row r="233" spans="1:1" s="20" customFormat="1" x14ac:dyDescent="0.2">
      <c r="A233" s="60"/>
    </row>
    <row r="234" spans="1:1" s="20" customFormat="1" x14ac:dyDescent="0.2">
      <c r="A234" s="60"/>
    </row>
    <row r="235" spans="1:1" s="20" customFormat="1" x14ac:dyDescent="0.2">
      <c r="A235" s="60"/>
    </row>
    <row r="236" spans="1:1" s="20" customFormat="1" x14ac:dyDescent="0.2">
      <c r="A236" s="60"/>
    </row>
    <row r="237" spans="1:1" s="20" customFormat="1" x14ac:dyDescent="0.2">
      <c r="A237" s="60"/>
    </row>
    <row r="238" spans="1:1" s="20" customFormat="1" x14ac:dyDescent="0.2">
      <c r="A238" s="60"/>
    </row>
    <row r="239" spans="1:1" s="20" customFormat="1" x14ac:dyDescent="0.2">
      <c r="A239" s="60"/>
    </row>
    <row r="240" spans="1:1" s="20" customFormat="1" x14ac:dyDescent="0.2">
      <c r="A240" s="60"/>
    </row>
    <row r="241" spans="1:1" s="20" customFormat="1" x14ac:dyDescent="0.2">
      <c r="A241" s="60"/>
    </row>
    <row r="242" spans="1:1" s="20" customFormat="1" x14ac:dyDescent="0.2">
      <c r="A242" s="60"/>
    </row>
    <row r="243" spans="1:1" s="20" customFormat="1" x14ac:dyDescent="0.2">
      <c r="A243" s="60"/>
    </row>
    <row r="244" spans="1:1" s="20" customFormat="1" x14ac:dyDescent="0.2">
      <c r="A244" s="60"/>
    </row>
    <row r="245" spans="1:1" s="20" customFormat="1" x14ac:dyDescent="0.2">
      <c r="A245" s="60"/>
    </row>
    <row r="246" spans="1:1" s="20" customFormat="1" x14ac:dyDescent="0.2">
      <c r="A246" s="60"/>
    </row>
    <row r="247" spans="1:1" s="20" customFormat="1" x14ac:dyDescent="0.2">
      <c r="A247" s="60"/>
    </row>
    <row r="248" spans="1:1" s="20" customFormat="1" x14ac:dyDescent="0.2">
      <c r="A248" s="60"/>
    </row>
    <row r="249" spans="1:1" s="20" customFormat="1" x14ac:dyDescent="0.2">
      <c r="A249" s="60"/>
    </row>
    <row r="250" spans="1:1" s="20" customFormat="1" x14ac:dyDescent="0.2">
      <c r="A250" s="60"/>
    </row>
    <row r="251" spans="1:1" s="20" customFormat="1" x14ac:dyDescent="0.2">
      <c r="A251" s="60"/>
    </row>
    <row r="252" spans="1:1" s="20" customFormat="1" x14ac:dyDescent="0.2">
      <c r="A252" s="60"/>
    </row>
    <row r="253" spans="1:1" s="20" customFormat="1" x14ac:dyDescent="0.2">
      <c r="A253" s="60"/>
    </row>
    <row r="254" spans="1:1" s="20" customFormat="1" x14ac:dyDescent="0.2">
      <c r="A254" s="60"/>
    </row>
    <row r="255" spans="1:1" s="20" customFormat="1" x14ac:dyDescent="0.2">
      <c r="A255" s="60"/>
    </row>
    <row r="256" spans="1:1" s="20" customFormat="1" x14ac:dyDescent="0.2">
      <c r="A256" s="60"/>
    </row>
    <row r="257" spans="1:1" s="20" customFormat="1" x14ac:dyDescent="0.2">
      <c r="A257" s="60"/>
    </row>
    <row r="258" spans="1:1" s="20" customFormat="1" x14ac:dyDescent="0.2">
      <c r="A258" s="60"/>
    </row>
    <row r="259" spans="1:1" s="20" customFormat="1" x14ac:dyDescent="0.2">
      <c r="A259" s="60"/>
    </row>
    <row r="260" spans="1:1" s="20" customFormat="1" x14ac:dyDescent="0.2">
      <c r="A260" s="60"/>
    </row>
    <row r="261" spans="1:1" s="20" customFormat="1" x14ac:dyDescent="0.2">
      <c r="A261" s="60"/>
    </row>
    <row r="262" spans="1:1" s="20" customFormat="1" x14ac:dyDescent="0.2">
      <c r="A262" s="60"/>
    </row>
    <row r="263" spans="1:1" s="20" customFormat="1" x14ac:dyDescent="0.2">
      <c r="A263" s="60"/>
    </row>
    <row r="264" spans="1:1" s="20" customFormat="1" x14ac:dyDescent="0.2">
      <c r="A264" s="60"/>
    </row>
    <row r="265" spans="1:1" s="20" customFormat="1" x14ac:dyDescent="0.2">
      <c r="A265" s="60"/>
    </row>
    <row r="266" spans="1:1" s="20" customFormat="1" x14ac:dyDescent="0.2">
      <c r="A266" s="60"/>
    </row>
    <row r="267" spans="1:1" s="20" customFormat="1" x14ac:dyDescent="0.2">
      <c r="A267" s="60"/>
    </row>
    <row r="268" spans="1:1" s="20" customFormat="1" x14ac:dyDescent="0.2">
      <c r="A268" s="60"/>
    </row>
    <row r="269" spans="1:1" s="20" customFormat="1" x14ac:dyDescent="0.2">
      <c r="A269" s="60"/>
    </row>
    <row r="270" spans="1:1" s="20" customFormat="1" x14ac:dyDescent="0.2">
      <c r="A270" s="60"/>
    </row>
    <row r="271" spans="1:1" s="20" customFormat="1" x14ac:dyDescent="0.2">
      <c r="A271" s="60"/>
    </row>
    <row r="272" spans="1:1" s="20" customFormat="1" x14ac:dyDescent="0.2">
      <c r="A272" s="60"/>
    </row>
    <row r="273" spans="1:1" s="20" customFormat="1" x14ac:dyDescent="0.2">
      <c r="A273" s="60"/>
    </row>
    <row r="274" spans="1:1" s="20" customFormat="1" x14ac:dyDescent="0.2">
      <c r="A274" s="60"/>
    </row>
    <row r="275" spans="1:1" s="20" customFormat="1" x14ac:dyDescent="0.2">
      <c r="A275" s="60"/>
    </row>
    <row r="276" spans="1:1" s="20" customFormat="1" x14ac:dyDescent="0.2">
      <c r="A276" s="60"/>
    </row>
    <row r="277" spans="1:1" s="20" customFormat="1" x14ac:dyDescent="0.2">
      <c r="A277" s="60"/>
    </row>
    <row r="278" spans="1:1" s="20" customFormat="1" x14ac:dyDescent="0.2">
      <c r="A278" s="60"/>
    </row>
    <row r="279" spans="1:1" s="20" customFormat="1" x14ac:dyDescent="0.2">
      <c r="A279" s="60"/>
    </row>
    <row r="280" spans="1:1" s="20" customFormat="1" x14ac:dyDescent="0.2">
      <c r="A280" s="60"/>
    </row>
    <row r="281" spans="1:1" s="20" customFormat="1" x14ac:dyDescent="0.2">
      <c r="A281" s="60"/>
    </row>
    <row r="282" spans="1:1" s="20" customFormat="1" x14ac:dyDescent="0.2">
      <c r="A282" s="60"/>
    </row>
    <row r="283" spans="1:1" s="20" customFormat="1" x14ac:dyDescent="0.2">
      <c r="A283" s="60"/>
    </row>
    <row r="284" spans="1:1" s="20" customFormat="1" x14ac:dyDescent="0.2">
      <c r="A284" s="60"/>
    </row>
    <row r="285" spans="1:1" s="20" customFormat="1" x14ac:dyDescent="0.2">
      <c r="A285" s="60"/>
    </row>
    <row r="286" spans="1:1" s="20" customFormat="1" x14ac:dyDescent="0.2">
      <c r="A286" s="60"/>
    </row>
    <row r="287" spans="1:1" s="20" customFormat="1" x14ac:dyDescent="0.2">
      <c r="A287" s="60"/>
    </row>
    <row r="288" spans="1:1" s="20" customFormat="1" x14ac:dyDescent="0.2">
      <c r="A288" s="60"/>
    </row>
    <row r="289" spans="1:1" s="20" customFormat="1" x14ac:dyDescent="0.2">
      <c r="A289" s="60"/>
    </row>
    <row r="290" spans="1:1" s="20" customFormat="1" x14ac:dyDescent="0.2">
      <c r="A290" s="60"/>
    </row>
    <row r="291" spans="1:1" s="20" customFormat="1" x14ac:dyDescent="0.2">
      <c r="A291" s="60"/>
    </row>
    <row r="292" spans="1:1" s="20" customFormat="1" x14ac:dyDescent="0.2">
      <c r="A292" s="60"/>
    </row>
    <row r="293" spans="1:1" s="20" customFormat="1" x14ac:dyDescent="0.2">
      <c r="A293" s="60"/>
    </row>
    <row r="294" spans="1:1" s="20" customFormat="1" x14ac:dyDescent="0.2">
      <c r="A294" s="60"/>
    </row>
    <row r="295" spans="1:1" s="20" customFormat="1" x14ac:dyDescent="0.2">
      <c r="A295" s="60"/>
    </row>
    <row r="296" spans="1:1" s="20" customFormat="1" x14ac:dyDescent="0.2">
      <c r="A296" s="60"/>
    </row>
    <row r="297" spans="1:1" s="20" customFormat="1" x14ac:dyDescent="0.2">
      <c r="A297" s="60"/>
    </row>
    <row r="298" spans="1:1" s="20" customFormat="1" x14ac:dyDescent="0.2">
      <c r="A298" s="60"/>
    </row>
    <row r="299" spans="1:1" s="20" customFormat="1" x14ac:dyDescent="0.2">
      <c r="A299" s="60"/>
    </row>
    <row r="300" spans="1:1" s="20" customFormat="1" x14ac:dyDescent="0.2">
      <c r="A300" s="60"/>
    </row>
    <row r="301" spans="1:1" s="20" customFormat="1" x14ac:dyDescent="0.2">
      <c r="A301" s="60"/>
    </row>
    <row r="302" spans="1:1" s="20" customFormat="1" x14ac:dyDescent="0.2">
      <c r="A302" s="60"/>
    </row>
    <row r="303" spans="1:1" s="20" customFormat="1" x14ac:dyDescent="0.2">
      <c r="A303" s="60"/>
    </row>
    <row r="304" spans="1:1" s="20" customFormat="1" x14ac:dyDescent="0.2">
      <c r="A304" s="60"/>
    </row>
    <row r="305" spans="1:1" s="20" customFormat="1" x14ac:dyDescent="0.2">
      <c r="A305" s="60"/>
    </row>
    <row r="306" spans="1:1" s="20" customFormat="1" x14ac:dyDescent="0.2">
      <c r="A306" s="60"/>
    </row>
    <row r="307" spans="1:1" s="20" customFormat="1" x14ac:dyDescent="0.2">
      <c r="A307" s="60"/>
    </row>
    <row r="308" spans="1:1" s="20" customFormat="1" x14ac:dyDescent="0.2">
      <c r="A308" s="60"/>
    </row>
    <row r="309" spans="1:1" s="20" customFormat="1" x14ac:dyDescent="0.2">
      <c r="A309" s="60"/>
    </row>
    <row r="310" spans="1:1" s="20" customFormat="1" x14ac:dyDescent="0.2">
      <c r="A310" s="60"/>
    </row>
    <row r="311" spans="1:1" s="20" customFormat="1" x14ac:dyDescent="0.2">
      <c r="A311" s="60"/>
    </row>
    <row r="312" spans="1:1" s="20" customFormat="1" x14ac:dyDescent="0.2">
      <c r="A312" s="60"/>
    </row>
    <row r="313" spans="1:1" s="20" customFormat="1" x14ac:dyDescent="0.2">
      <c r="A313" s="60"/>
    </row>
    <row r="314" spans="1:1" s="20" customFormat="1" x14ac:dyDescent="0.2">
      <c r="A314" s="60"/>
    </row>
    <row r="315" spans="1:1" s="20" customFormat="1" x14ac:dyDescent="0.2">
      <c r="A315" s="60"/>
    </row>
    <row r="316" spans="1:1" s="20" customFormat="1" x14ac:dyDescent="0.2">
      <c r="A316" s="60"/>
    </row>
    <row r="317" spans="1:1" s="20" customFormat="1" x14ac:dyDescent="0.2">
      <c r="A317" s="60"/>
    </row>
    <row r="318" spans="1:1" s="20" customFormat="1" x14ac:dyDescent="0.2">
      <c r="A318" s="60"/>
    </row>
    <row r="319" spans="1:1" s="20" customFormat="1" x14ac:dyDescent="0.2">
      <c r="A319" s="60"/>
    </row>
    <row r="320" spans="1:1" s="20" customFormat="1" x14ac:dyDescent="0.2">
      <c r="A320" s="60"/>
    </row>
    <row r="321" spans="1:1" s="20" customFormat="1" x14ac:dyDescent="0.2">
      <c r="A321" s="60"/>
    </row>
    <row r="322" spans="1:1" s="20" customFormat="1" x14ac:dyDescent="0.2">
      <c r="A322" s="60"/>
    </row>
    <row r="323" spans="1:1" s="20" customFormat="1" x14ac:dyDescent="0.2">
      <c r="A323" s="60"/>
    </row>
    <row r="324" spans="1:1" s="20" customFormat="1" x14ac:dyDescent="0.2">
      <c r="A324" s="60"/>
    </row>
    <row r="325" spans="1:1" s="20" customFormat="1" x14ac:dyDescent="0.2">
      <c r="A325" s="60"/>
    </row>
    <row r="326" spans="1:1" s="20" customFormat="1" x14ac:dyDescent="0.2">
      <c r="A326" s="60"/>
    </row>
    <row r="327" spans="1:1" s="20" customFormat="1" x14ac:dyDescent="0.2">
      <c r="A327" s="60"/>
    </row>
    <row r="328" spans="1:1" s="20" customFormat="1" x14ac:dyDescent="0.2">
      <c r="A328" s="60"/>
    </row>
    <row r="329" spans="1:1" s="20" customFormat="1" x14ac:dyDescent="0.2">
      <c r="A329" s="60"/>
    </row>
    <row r="330" spans="1:1" s="20" customFormat="1" x14ac:dyDescent="0.2">
      <c r="A330" s="60"/>
    </row>
    <row r="331" spans="1:1" s="20" customFormat="1" x14ac:dyDescent="0.2">
      <c r="A331" s="60"/>
    </row>
    <row r="332" spans="1:1" s="20" customFormat="1" x14ac:dyDescent="0.2">
      <c r="A332" s="60"/>
    </row>
    <row r="333" spans="1:1" s="20" customFormat="1" x14ac:dyDescent="0.2">
      <c r="A333" s="60"/>
    </row>
    <row r="334" spans="1:1" s="20" customFormat="1" x14ac:dyDescent="0.2">
      <c r="A334" s="60"/>
    </row>
    <row r="335" spans="1:1" s="20" customFormat="1" x14ac:dyDescent="0.2">
      <c r="A335" s="60"/>
    </row>
    <row r="336" spans="1:1" s="20" customFormat="1" x14ac:dyDescent="0.2">
      <c r="A336" s="60"/>
    </row>
    <row r="337" spans="1:1" s="20" customFormat="1" x14ac:dyDescent="0.2">
      <c r="A337" s="60"/>
    </row>
    <row r="338" spans="1:1" s="20" customFormat="1" x14ac:dyDescent="0.2">
      <c r="A338" s="60"/>
    </row>
    <row r="339" spans="1:1" s="20" customFormat="1" x14ac:dyDescent="0.2">
      <c r="A339" s="60"/>
    </row>
    <row r="340" spans="1:1" s="20" customFormat="1" x14ac:dyDescent="0.2">
      <c r="A340" s="60"/>
    </row>
    <row r="341" spans="1:1" s="20" customFormat="1" x14ac:dyDescent="0.2">
      <c r="A341" s="60"/>
    </row>
    <row r="342" spans="1:1" s="20" customFormat="1" x14ac:dyDescent="0.2">
      <c r="A342" s="60"/>
    </row>
    <row r="343" spans="1:1" s="20" customFormat="1" x14ac:dyDescent="0.2">
      <c r="A343" s="60"/>
    </row>
    <row r="344" spans="1:1" s="20" customFormat="1" x14ac:dyDescent="0.2">
      <c r="A344" s="60"/>
    </row>
    <row r="345" spans="1:1" s="20" customFormat="1" x14ac:dyDescent="0.2">
      <c r="A345" s="60"/>
    </row>
    <row r="346" spans="1:1" s="20" customFormat="1" x14ac:dyDescent="0.2">
      <c r="A346" s="60"/>
    </row>
    <row r="347" spans="1:1" s="20" customFormat="1" x14ac:dyDescent="0.2">
      <c r="A347" s="60"/>
    </row>
    <row r="348" spans="1:1" s="20" customFormat="1" x14ac:dyDescent="0.2">
      <c r="A348" s="60"/>
    </row>
    <row r="349" spans="1:1" s="20" customFormat="1" x14ac:dyDescent="0.2">
      <c r="A349" s="60"/>
    </row>
    <row r="350" spans="1:1" s="20" customFormat="1" x14ac:dyDescent="0.2">
      <c r="A350" s="60"/>
    </row>
    <row r="351" spans="1:1" s="20" customFormat="1" x14ac:dyDescent="0.2">
      <c r="A351" s="60"/>
    </row>
    <row r="352" spans="1:1" s="20" customFormat="1" x14ac:dyDescent="0.2">
      <c r="A352" s="60"/>
    </row>
    <row r="353" spans="1:1" s="20" customFormat="1" x14ac:dyDescent="0.2">
      <c r="A353" s="60"/>
    </row>
    <row r="354" spans="1:1" s="20" customFormat="1" x14ac:dyDescent="0.2">
      <c r="A354" s="60"/>
    </row>
    <row r="355" spans="1:1" s="20" customFormat="1" x14ac:dyDescent="0.2">
      <c r="A355" s="60"/>
    </row>
    <row r="356" spans="1:1" s="20" customFormat="1" x14ac:dyDescent="0.2">
      <c r="A356" s="60"/>
    </row>
    <row r="357" spans="1:1" s="20" customFormat="1" x14ac:dyDescent="0.2">
      <c r="A357" s="60"/>
    </row>
    <row r="358" spans="1:1" s="20" customFormat="1" x14ac:dyDescent="0.2">
      <c r="A358" s="60"/>
    </row>
    <row r="359" spans="1:1" s="20" customFormat="1" x14ac:dyDescent="0.2">
      <c r="A359" s="60"/>
    </row>
    <row r="360" spans="1:1" s="20" customFormat="1" x14ac:dyDescent="0.2">
      <c r="A360" s="60"/>
    </row>
    <row r="361" spans="1:1" s="20" customFormat="1" x14ac:dyDescent="0.2">
      <c r="A361" s="60"/>
    </row>
    <row r="362" spans="1:1" s="20" customFormat="1" x14ac:dyDescent="0.2">
      <c r="A362" s="60"/>
    </row>
    <row r="363" spans="1:1" s="20" customFormat="1" x14ac:dyDescent="0.2">
      <c r="A363" s="60"/>
    </row>
    <row r="364" spans="1:1" s="20" customFormat="1" x14ac:dyDescent="0.2">
      <c r="A364" s="60"/>
    </row>
    <row r="365" spans="1:1" s="20" customFormat="1" x14ac:dyDescent="0.2">
      <c r="A365" s="60"/>
    </row>
    <row r="366" spans="1:1" s="20" customFormat="1" x14ac:dyDescent="0.2">
      <c r="A366" s="60"/>
    </row>
    <row r="367" spans="1:1" s="20" customFormat="1" x14ac:dyDescent="0.2">
      <c r="A367" s="60"/>
    </row>
    <row r="368" spans="1:1" s="20" customFormat="1" x14ac:dyDescent="0.2">
      <c r="A368" s="60"/>
    </row>
    <row r="369" spans="1:1" s="20" customFormat="1" x14ac:dyDescent="0.2">
      <c r="A369" s="60"/>
    </row>
    <row r="370" spans="1:1" s="20" customFormat="1" x14ac:dyDescent="0.2">
      <c r="A370" s="60"/>
    </row>
    <row r="371" spans="1:1" s="20" customFormat="1" x14ac:dyDescent="0.2">
      <c r="A371" s="60"/>
    </row>
    <row r="372" spans="1:1" s="20" customFormat="1" x14ac:dyDescent="0.2">
      <c r="A372" s="60"/>
    </row>
    <row r="373" spans="1:1" s="20" customFormat="1" x14ac:dyDescent="0.2">
      <c r="A373" s="60"/>
    </row>
    <row r="374" spans="1:1" s="20" customFormat="1" x14ac:dyDescent="0.2">
      <c r="A374" s="60"/>
    </row>
  </sheetData>
  <sheetProtection password="CAC4" sheet="1" objects="1" scenarios="1"/>
  <customSheetViews>
    <customSheetView guid="{0C0A7354-1E68-4AF0-8238-6CB67405E9AA}" showRuler="0">
      <selection activeCell="E9" sqref="E9"/>
      <pageMargins left="0.75" right="0.75" top="1" bottom="1" header="0.5" footer="0.5"/>
      <pageSetup paperSize="9" orientation="portrait" r:id="rId1"/>
      <headerFooter alignWithMargins="0"/>
    </customSheetView>
  </customSheetViews>
  <mergeCells count="44">
    <mergeCell ref="N22:AA22"/>
    <mergeCell ref="G15:H15"/>
    <mergeCell ref="G16:H16"/>
    <mergeCell ref="G17:H18"/>
    <mergeCell ref="G11:H11"/>
    <mergeCell ref="G13:H13"/>
    <mergeCell ref="G12:H12"/>
    <mergeCell ref="G14:H14"/>
    <mergeCell ref="J11:K11"/>
    <mergeCell ref="J12:K12"/>
    <mergeCell ref="J13:K13"/>
    <mergeCell ref="J14:K14"/>
    <mergeCell ref="J15:K15"/>
    <mergeCell ref="J16:K16"/>
    <mergeCell ref="J17:K18"/>
    <mergeCell ref="C30:D30"/>
    <mergeCell ref="E29:F29"/>
    <mergeCell ref="E30:F30"/>
    <mergeCell ref="A30:B30"/>
    <mergeCell ref="A29:B29"/>
    <mergeCell ref="C29:D29"/>
    <mergeCell ref="A18:D18"/>
    <mergeCell ref="E1:F1"/>
    <mergeCell ref="C1:D1"/>
    <mergeCell ref="A1:B1"/>
    <mergeCell ref="E15:F15"/>
    <mergeCell ref="A9:B9"/>
    <mergeCell ref="A13:B13"/>
    <mergeCell ref="A8:F8"/>
    <mergeCell ref="A4:F4"/>
    <mergeCell ref="A2:C2"/>
    <mergeCell ref="D2:F2"/>
    <mergeCell ref="C9:D9"/>
    <mergeCell ref="C10:D10"/>
    <mergeCell ref="E13:F13"/>
    <mergeCell ref="E14:F14"/>
    <mergeCell ref="A15:B15"/>
    <mergeCell ref="A14:B14"/>
    <mergeCell ref="E16:F16"/>
    <mergeCell ref="A10:B10"/>
    <mergeCell ref="E11:F11"/>
    <mergeCell ref="E12:F12"/>
    <mergeCell ref="A16:B16"/>
    <mergeCell ref="A11:A12"/>
  </mergeCells>
  <phoneticPr fontId="2" type="noConversion"/>
  <conditionalFormatting sqref="F21:F25 F28">
    <cfRule type="expression" dxfId="39" priority="15" stopIfTrue="1">
      <formula>$G$12&gt;0</formula>
    </cfRule>
  </conditionalFormatting>
  <conditionalFormatting sqref="O5:R5 O6:O8 R7:R8 T5:T8 V5:X5 V6:V8 W8:X8 Z5:Z9 AE5:AE8 AG5:AG8 AH8 AF8 AI4:AJ4 AL5 AK5:AK6 AL15 AL19 U18:U19 T11:T15 O17:O18 O11:O14 P11 R18:R19 R11 AK17:AM17 AK18">
    <cfRule type="expression" dxfId="38" priority="14">
      <formula>$M$1=ran</formula>
    </cfRule>
  </conditionalFormatting>
  <conditionalFormatting sqref="O16:AN20 O7:AM8 AB21:AM21 O11:AM15 O9:Q10 T9:AM10">
    <cfRule type="cellIs" dxfId="37" priority="13" operator="equal">
      <formula>1</formula>
    </cfRule>
  </conditionalFormatting>
  <conditionalFormatting sqref="N21:AA21">
    <cfRule type="cellIs" dxfId="36" priority="10" stopIfTrue="1" operator="equal">
      <formula>"""לתשומת ליבכם תקציב הנסיעות הוגבל ל-20 אחוז מסך התקציב"""</formula>
    </cfRule>
  </conditionalFormatting>
  <conditionalFormatting sqref="I5">
    <cfRule type="expression" dxfId="35" priority="9">
      <formula>$J$1=ran</formula>
    </cfRule>
  </conditionalFormatting>
  <conditionalFormatting sqref="I7:I18">
    <cfRule type="cellIs" dxfId="34" priority="8" operator="equal">
      <formula>1</formula>
    </cfRule>
  </conditionalFormatting>
  <conditionalFormatting sqref="I19">
    <cfRule type="cellIs" dxfId="33" priority="7" stopIfTrue="1" operator="equal">
      <formula>"""לתשומת ליבכם תקציב הנסיעות הוגבל ל-20 אחוז מסך התקציב"""</formula>
    </cfRule>
  </conditionalFormatting>
  <conditionalFormatting sqref="L5:L8 L15:L16 L11:L12">
    <cfRule type="expression" dxfId="32" priority="6">
      <formula>$J$1=ran</formula>
    </cfRule>
  </conditionalFormatting>
  <conditionalFormatting sqref="L7:L18">
    <cfRule type="cellIs" dxfId="31" priority="5" operator="equal">
      <formula>1</formula>
    </cfRule>
  </conditionalFormatting>
  <conditionalFormatting sqref="L19">
    <cfRule type="cellIs" dxfId="30" priority="4" stopIfTrue="1" operator="equal">
      <formula>"""לתשומת ליבכם תקציב הנסיעות הוגבל ל-20 אחוז מסך התקציב"""</formula>
    </cfRule>
  </conditionalFormatting>
  <dataValidations xWindow="782" yWindow="261" count="10">
    <dataValidation type="list" operator="greaterThan" allowBlank="1" showInputMessage="1" showErrorMessage="1" error="יש לבחור מרשימת הגלילה הנפתחת מצד שמאל לתא (ע&quot;י לחיצה על החץ מצד שמאל). _x000a_לחלופין,  נא וודאו זנה נכונה: DD/MM/YYYY (יש להזין את היום הראשון בחודש)" prompt="ניתן להקיש על החץ משמאל לבחירה מתוך רשימה" sqref="B12">
      <formula1>$A$60:$A$108</formula1>
    </dataValidation>
    <dataValidation type="list" operator="greaterThan" allowBlank="1" showInputMessage="1" showErrorMessage="1" error="יש לבחור מרשימת הגלילה הנפתחת מצד שמאל לתא (ע&quot;י לחיצה על החץ מצד שמאל). _x000a_לחלופין, נא וודאו הזנה נכונה: DD/MM/YYYY (יש להזין את היום האחרון בחודש)" prompt="ניתן להקיש על החץ משמאל לבחירה מתוך רשימה" sqref="C12">
      <formula1>$B$60:$B$108</formula1>
    </dataValidation>
    <dataValidation type="date" operator="greaterThan" allowBlank="1" showInputMessage="1" showErrorMessage="1" sqref="F6:F7">
      <formula1>1</formula1>
    </dataValidation>
    <dataValidation type="date" operator="greaterThan" allowBlank="1" showInputMessage="1" showErrorMessage="1" error="נא להזין תאריך חוקי: DD/MM/YYYY " sqref="F5">
      <formula1>38352</formula1>
    </dataValidation>
    <dataValidation type="whole" operator="greaterThan" allowBlank="1" showInputMessage="1" showErrorMessage="1" errorTitle="הזנה שגויה" error="נא להזין את מס' החברה באופן תקין._x000a_במידה ולחברה אין מס' בלשכת המדען הראשי, נא לפנות למח' קליטת הבקשות לביצוע רישום מסודר של החברה וקבלת מספר.  " sqref="F10">
      <formula1>0</formula1>
    </dataValidation>
    <dataValidation errorStyle="warning" operator="greaterThan" allowBlank="1" showInputMessage="1" showErrorMessage="1" sqref="D14"/>
    <dataValidation type="list" allowBlank="1" showInputMessage="1" showErrorMessage="1" error="נא לבחור מרשימת הגלילה את מהות העבודה הנדרשת לפרויקט:_x000a_מכרז או הוכחת התכנות" sqref="E10">
      <formula1>$A$42:$A$43</formula1>
    </dataValidation>
    <dataValidation type="list" allowBlank="1" showInputMessage="1" showErrorMessage="1" prompt="דוח זה משמש להגשת בקשת תקציב במסגרת בקשה סיוע חדשה לקרן. _x000a__x000a_כמו כן ניתן להסב את הדוח לשם דיווח הוצאות רבעוניות במסגרת תוכנית מאושרת._x000a__x000a_אנא בחר את האופציה המתאימה מרשימת הגלילה" sqref="A4:F4">
      <formula1>$A$38:$A$39</formula1>
    </dataValidation>
    <dataValidation type="list" allowBlank="1" showInputMessage="1" showErrorMessage="1" promptTitle="הזנת הרבעון המדווח" prompt="במידה ומדובר בדו&quot;ח רבעוני (גם אם הדיווח הינו על חלק מרבעון קלנדרי)_x000a_יש להזין את הרבעון המתאים במלואו מתוך רשימת הגלילה" sqref="E12:F12">
      <formula1>$C$60:$C$79</formula1>
    </dataValidation>
    <dataValidation type="list" allowBlank="1" showInputMessage="1" showErrorMessage="1" sqref="F18">
      <formula1>$A$53:$A$54</formula1>
    </dataValidation>
  </dataValidations>
  <hyperlinks>
    <hyperlink ref="A2" r:id="rId2" tooltip="דיווחים ותשלומים - טפסים אלקטרוניים" display="קישור לאתר מינהל סחר חוץ - משרד התמ&quot;ת"/>
    <hyperlink ref="D2" r:id="rId3" tooltip="דיווחים ותשלומים - טפסים אלקטרוניים"/>
    <hyperlink ref="D2:F2" r:id="rId4" tooltip="דיווחים ותשלומים - טפסים אלקטרוניים" display="קישור למערך כלי סיוע לתעשייה - מינהל סחר חוץ"/>
    <hyperlink ref="A2:C2" r:id="rId5" tooltip="דיווחים ותשלומים - טפסים אלקטרוניים" display="קישור לאתר מינהל סחר חוץ - משרד הכלכלה"/>
  </hyperlinks>
  <printOptions horizontalCentered="1" verticalCentered="1"/>
  <pageMargins left="0.27559055118110198" right="0.35433070866141703" top="0.196850393700787" bottom="0.196850393700787" header="0.39370078740157499" footer="0.196850393700787"/>
  <pageSetup paperSize="9" scale="89" orientation="portrait" r:id="rId6"/>
  <headerFooter alignWithMargins="0">
    <oddFooter>עמוד &amp;P מתוך &amp;N</oddFooter>
  </headerFooter>
  <legacyDrawing r:id="rId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enableFormatConditionsCalculation="0">
    <tabColor indexed="42"/>
    <pageSetUpPr fitToPage="1"/>
  </sheetPr>
  <dimension ref="A1:HV40"/>
  <sheetViews>
    <sheetView showGridLines="0" rightToLeft="1" zoomScaleNormal="100" workbookViewId="0">
      <pane xSplit="5" ySplit="3" topLeftCell="F4" activePane="bottomRight" state="frozen"/>
      <selection activeCell="N10" sqref="M10:N10"/>
      <selection pane="topRight" activeCell="N10" sqref="M10:N10"/>
      <selection pane="bottomLeft" activeCell="N10" sqref="M10:N10"/>
      <selection pane="bottomRight" activeCell="B4" sqref="B4"/>
    </sheetView>
  </sheetViews>
  <sheetFormatPr defaultRowHeight="12.75" outlineLevelCol="1" x14ac:dyDescent="0.2"/>
  <cols>
    <col min="1" max="1" width="4.28515625" style="95" bestFit="1" customWidth="1"/>
    <col min="2" max="2" width="20.42578125" style="20" customWidth="1"/>
    <col min="3" max="3" width="11" style="20" bestFit="1" customWidth="1"/>
    <col min="4" max="4" width="11" style="20" customWidth="1"/>
    <col min="5" max="5" width="13" style="20" customWidth="1"/>
    <col min="6" max="6" width="13.5703125" style="20" customWidth="1"/>
    <col min="7" max="7" width="8" style="20" customWidth="1"/>
    <col min="8" max="8" width="8.5703125" style="20" customWidth="1"/>
    <col min="9" max="9" width="11.42578125" style="20" customWidth="1"/>
    <col min="10" max="10" width="9.85546875" style="20" customWidth="1"/>
    <col min="11" max="11" width="14.140625" style="20" customWidth="1"/>
    <col min="12" max="12" width="14.42578125" style="20" customWidth="1"/>
    <col min="13" max="14" width="9.42578125" style="20" hidden="1" customWidth="1" outlineLevel="1"/>
    <col min="15" max="15" width="35.85546875" style="20" hidden="1" customWidth="1" outlineLevel="1"/>
    <col min="16" max="16" width="10.42578125" style="20" hidden="1" customWidth="1" outlineLevel="1"/>
    <col min="17" max="17" width="12" style="20" hidden="1" customWidth="1" outlineLevel="1"/>
    <col min="18" max="18" width="8.140625" style="1" customWidth="1" collapsed="1"/>
    <col min="19" max="20" width="9.42578125" style="20" hidden="1" customWidth="1" outlineLevel="1"/>
    <col min="21" max="21" width="35.85546875" style="20" hidden="1" customWidth="1" outlineLevel="1"/>
    <col min="22" max="22" width="10.42578125" style="20" hidden="1" customWidth="1" outlineLevel="1"/>
    <col min="23" max="23" width="12" style="20" hidden="1" customWidth="1" outlineLevel="1"/>
    <col min="24" max="24" width="6.85546875" style="1" customWidth="1" collapsed="1"/>
    <col min="25" max="16384" width="9.140625" style="20"/>
  </cols>
  <sheetData>
    <row r="1" spans="1:230" s="124" customFormat="1" ht="25.5" customHeight="1" thickBot="1" x14ac:dyDescent="0.25">
      <c r="A1" s="392" t="s">
        <v>19</v>
      </c>
      <c r="B1" s="393"/>
      <c r="C1" s="393"/>
      <c r="D1" s="393"/>
      <c r="E1" s="238"/>
      <c r="F1" s="123"/>
      <c r="G1" s="123"/>
      <c r="H1" s="123"/>
      <c r="I1" s="123"/>
      <c r="J1" s="127"/>
      <c r="K1" s="172" t="s">
        <v>20</v>
      </c>
      <c r="L1" s="257">
        <f>'ראשי-פרטים כלליים וריכוז הוצאות'!F5</f>
        <v>0</v>
      </c>
      <c r="M1" s="384" t="s">
        <v>47</v>
      </c>
      <c r="N1" s="385"/>
      <c r="O1" s="385"/>
      <c r="P1" s="385"/>
      <c r="Q1" s="385"/>
      <c r="R1" s="209" t="s">
        <v>93</v>
      </c>
      <c r="S1" s="376" t="s">
        <v>90</v>
      </c>
      <c r="T1" s="376"/>
      <c r="U1" s="376"/>
      <c r="V1" s="376"/>
      <c r="W1" s="376"/>
      <c r="X1" s="203" t="s">
        <v>94</v>
      </c>
    </row>
    <row r="2" spans="1:230" s="79" customFormat="1" ht="29.25" customHeight="1" x14ac:dyDescent="0.25">
      <c r="A2" s="78"/>
      <c r="B2" s="394" t="s">
        <v>35</v>
      </c>
      <c r="C2" s="395"/>
      <c r="D2" s="395"/>
      <c r="E2" s="396"/>
      <c r="F2" s="386" t="s">
        <v>85</v>
      </c>
      <c r="G2" s="387"/>
      <c r="H2" s="387"/>
      <c r="I2" s="388"/>
      <c r="J2" s="389" t="s">
        <v>36</v>
      </c>
      <c r="K2" s="390"/>
      <c r="L2" s="391"/>
      <c r="M2" s="382"/>
      <c r="N2" s="383"/>
      <c r="O2" s="383"/>
      <c r="P2" s="383"/>
      <c r="Q2" s="383"/>
      <c r="R2" s="10"/>
      <c r="S2" s="377"/>
      <c r="T2" s="377"/>
      <c r="U2" s="377"/>
      <c r="V2" s="377"/>
      <c r="W2" s="377"/>
      <c r="X2" s="1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c r="FZ2" s="20"/>
      <c r="GA2" s="20"/>
      <c r="GB2" s="20"/>
      <c r="GC2" s="20"/>
      <c r="GD2" s="20"/>
      <c r="GE2" s="20"/>
      <c r="GF2" s="20"/>
      <c r="GG2" s="20"/>
      <c r="GH2" s="20"/>
      <c r="GI2" s="20"/>
      <c r="GJ2" s="20"/>
      <c r="GK2" s="20"/>
      <c r="GL2" s="20"/>
      <c r="GM2" s="20"/>
      <c r="GN2" s="20"/>
      <c r="GO2" s="20"/>
      <c r="GP2" s="20"/>
      <c r="GQ2" s="20"/>
      <c r="GR2" s="20"/>
      <c r="GS2" s="20"/>
      <c r="GT2" s="20"/>
      <c r="GU2" s="20"/>
      <c r="GV2" s="20"/>
      <c r="GW2" s="20"/>
      <c r="GX2" s="20"/>
      <c r="GY2" s="20"/>
      <c r="GZ2" s="20"/>
      <c r="HA2" s="20"/>
      <c r="HB2" s="20"/>
      <c r="HC2" s="20"/>
      <c r="HD2" s="20"/>
      <c r="HE2" s="20"/>
      <c r="HF2" s="20"/>
      <c r="HG2" s="20"/>
      <c r="HH2" s="20"/>
      <c r="HI2" s="20"/>
      <c r="HJ2" s="20"/>
      <c r="HK2" s="20"/>
      <c r="HL2" s="20"/>
      <c r="HM2" s="20"/>
      <c r="HN2" s="20"/>
      <c r="HO2" s="20"/>
      <c r="HP2" s="20"/>
      <c r="HQ2" s="20"/>
      <c r="HR2" s="20"/>
      <c r="HS2" s="20"/>
      <c r="HT2" s="20"/>
      <c r="HU2" s="20"/>
      <c r="HV2" s="20"/>
    </row>
    <row r="3" spans="1:230" s="85" customFormat="1" ht="51" customHeight="1" x14ac:dyDescent="0.2">
      <c r="A3" s="80" t="s">
        <v>8</v>
      </c>
      <c r="B3" s="81" t="s">
        <v>43</v>
      </c>
      <c r="C3" s="82" t="s">
        <v>34</v>
      </c>
      <c r="D3" s="83" t="s">
        <v>136</v>
      </c>
      <c r="E3" s="84" t="s">
        <v>74</v>
      </c>
      <c r="F3" s="122" t="s">
        <v>137</v>
      </c>
      <c r="G3" s="82" t="s">
        <v>18</v>
      </c>
      <c r="H3" s="82" t="s">
        <v>138</v>
      </c>
      <c r="I3" s="84" t="s">
        <v>139</v>
      </c>
      <c r="J3" s="81" t="s">
        <v>52</v>
      </c>
      <c r="K3" s="82" t="s">
        <v>53</v>
      </c>
      <c r="L3" s="258" t="s">
        <v>62</v>
      </c>
      <c r="M3" s="254" t="s">
        <v>138</v>
      </c>
      <c r="N3" s="3" t="s">
        <v>139</v>
      </c>
      <c r="O3" s="3" t="s">
        <v>17</v>
      </c>
      <c r="P3" s="3" t="s">
        <v>27</v>
      </c>
      <c r="Q3" s="3" t="s">
        <v>26</v>
      </c>
      <c r="R3" s="10"/>
      <c r="S3" s="204" t="s">
        <v>138</v>
      </c>
      <c r="T3" s="187" t="s">
        <v>139</v>
      </c>
      <c r="U3" s="187" t="s">
        <v>17</v>
      </c>
      <c r="V3" s="187" t="s">
        <v>27</v>
      </c>
      <c r="W3" s="187" t="s">
        <v>141</v>
      </c>
      <c r="X3" s="10"/>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row>
    <row r="4" spans="1:230" s="48" customFormat="1" ht="28.5" customHeight="1" x14ac:dyDescent="0.2">
      <c r="A4" s="86">
        <v>1</v>
      </c>
      <c r="B4" s="245"/>
      <c r="C4" s="246"/>
      <c r="D4" s="247"/>
      <c r="E4" s="126"/>
      <c r="F4" s="90"/>
      <c r="G4" s="132"/>
      <c r="H4" s="132"/>
      <c r="I4" s="112"/>
      <c r="J4" s="111">
        <f>IF(COUNTA(B4:I4)=8,I4*H4*G4/12,0)</f>
        <v>0</v>
      </c>
      <c r="K4" s="7">
        <f>IF(COUNTA(B4:I4)=8,F4*H4*I4,0)</f>
        <v>0</v>
      </c>
      <c r="L4" s="259">
        <f>IF(COUNTA(B4:I4)=8,(MIN(VLOOKUP(E4,$B$35:$C$38,2,FALSE),(F4/G4))*G4*H4*I4),0)</f>
        <v>0</v>
      </c>
      <c r="M4" s="255">
        <f>IF(COUNTA(B4:I4)=8,H4,0)</f>
        <v>0</v>
      </c>
      <c r="N4" s="206">
        <f>IF(COUNTA(B4:I4)=8,I4,0)</f>
        <v>0</v>
      </c>
      <c r="O4" s="133"/>
      <c r="P4" s="134">
        <f t="shared" ref="P4:P28" si="0">IF(COUNTA(B4:I4)=8,G4*M4*N4/12,0)</f>
        <v>0</v>
      </c>
      <c r="Q4" s="16">
        <f t="shared" ref="Q4:Q28" si="1">IF(COUNTA(B4:I4)=8,(MIN(VLOOKUP(E4,$B$34:$C$37,2,FALSE),(F4/G4))*G4*M4*N4),0)</f>
        <v>0</v>
      </c>
      <c r="R4" s="10"/>
      <c r="S4" s="205">
        <f>IF(COUNTA(G4:N4)=8,M4,0)</f>
        <v>0</v>
      </c>
      <c r="T4" s="206">
        <f>IF(COUNTA(B4:I4)=8,N4,0)</f>
        <v>0</v>
      </c>
      <c r="U4" s="133"/>
      <c r="V4" s="191">
        <f>IF(COUNTA(G4:N4)=8,G4*S4*T4/12,0)</f>
        <v>0</v>
      </c>
      <c r="W4" s="189">
        <f t="shared" ref="W4:W28" si="2">IF(COUNTA(B4:I4)=8,(MIN(VLOOKUP(E4,$B$34:$C$37,2,FALSE),(F4/G4))*G4*T4*S4),0)</f>
        <v>0</v>
      </c>
      <c r="X4" s="10"/>
      <c r="AH4" s="120"/>
    </row>
    <row r="5" spans="1:230" s="48" customFormat="1" ht="28.5" customHeight="1" x14ac:dyDescent="0.2">
      <c r="A5" s="86">
        <v>2</v>
      </c>
      <c r="B5" s="177"/>
      <c r="C5" s="88"/>
      <c r="D5" s="89"/>
      <c r="E5" s="126"/>
      <c r="F5" s="90"/>
      <c r="G5" s="132"/>
      <c r="H5" s="132"/>
      <c r="I5" s="112"/>
      <c r="J5" s="111">
        <f t="shared" ref="J5:J28" si="3">IF(COUNTA(B5:I5)=8,I5*H5*G5/12,0)</f>
        <v>0</v>
      </c>
      <c r="K5" s="7">
        <f t="shared" ref="K5:K28" si="4">IF(COUNTA(B5:I5)=8,F5*H5*I5,0)</f>
        <v>0</v>
      </c>
      <c r="L5" s="259">
        <f t="shared" ref="L5:L28" si="5">IF(COUNTA(B5:I5)=8,(MIN(VLOOKUP(E5,$B$34:$C$37,2,FALSE),(F5/G5))*G5*H5*I5),0)</f>
        <v>0</v>
      </c>
      <c r="M5" s="255">
        <f t="shared" ref="M5:M28" si="6">IF(COUNTA(B5:I5)=8,H5,0)</f>
        <v>0</v>
      </c>
      <c r="N5" s="206">
        <f t="shared" ref="N5:N28" si="7">IF(COUNTA(B5:I5)=8,I5,0)</f>
        <v>0</v>
      </c>
      <c r="O5" s="133"/>
      <c r="P5" s="134">
        <f t="shared" si="0"/>
        <v>0</v>
      </c>
      <c r="Q5" s="16">
        <f t="shared" si="1"/>
        <v>0</v>
      </c>
      <c r="R5" s="10"/>
      <c r="S5" s="205">
        <f>IF(COUNTA(B5:I5)=8,M5,0)</f>
        <v>0</v>
      </c>
      <c r="T5" s="206">
        <f>IF(COUNTA(B5:I5)=8,N5,0)</f>
        <v>0</v>
      </c>
      <c r="U5" s="133"/>
      <c r="V5" s="191">
        <f>IF(COUNTA(B5:I5)=8,G5*S5*T5/12,0)</f>
        <v>0</v>
      </c>
      <c r="W5" s="189">
        <f t="shared" si="2"/>
        <v>0</v>
      </c>
      <c r="X5" s="10"/>
      <c r="AH5" s="120"/>
    </row>
    <row r="6" spans="1:230" s="48" customFormat="1" ht="28.5" customHeight="1" x14ac:dyDescent="0.2">
      <c r="A6" s="86">
        <v>3</v>
      </c>
      <c r="B6" s="177"/>
      <c r="C6" s="88"/>
      <c r="D6" s="89"/>
      <c r="E6" s="126"/>
      <c r="F6" s="90"/>
      <c r="G6" s="132"/>
      <c r="H6" s="132"/>
      <c r="I6" s="112"/>
      <c r="J6" s="111">
        <f t="shared" si="3"/>
        <v>0</v>
      </c>
      <c r="K6" s="7">
        <f t="shared" si="4"/>
        <v>0</v>
      </c>
      <c r="L6" s="259">
        <f t="shared" si="5"/>
        <v>0</v>
      </c>
      <c r="M6" s="255">
        <f t="shared" si="6"/>
        <v>0</v>
      </c>
      <c r="N6" s="206">
        <f t="shared" si="7"/>
        <v>0</v>
      </c>
      <c r="O6" s="133"/>
      <c r="P6" s="134">
        <f t="shared" si="0"/>
        <v>0</v>
      </c>
      <c r="Q6" s="16">
        <f t="shared" si="1"/>
        <v>0</v>
      </c>
      <c r="R6" s="10"/>
      <c r="S6" s="205">
        <f t="shared" ref="S6:S28" si="8">IF(COUNTA(B6:I6)=8,M6,0)</f>
        <v>0</v>
      </c>
      <c r="T6" s="206">
        <f t="shared" ref="T6:T28" si="9">IF(COUNTA(B6:I6)=8,N6,0)</f>
        <v>0</v>
      </c>
      <c r="U6" s="133"/>
      <c r="V6" s="191">
        <f t="shared" ref="V6:V28" si="10">IF(COUNTA(B6:I6)=8,G6*S6*T6/12,0)</f>
        <v>0</v>
      </c>
      <c r="W6" s="189">
        <f t="shared" si="2"/>
        <v>0</v>
      </c>
      <c r="X6" s="10"/>
      <c r="AH6" s="120"/>
    </row>
    <row r="7" spans="1:230" s="48" customFormat="1" ht="28.5" customHeight="1" x14ac:dyDescent="0.2">
      <c r="A7" s="86">
        <v>4</v>
      </c>
      <c r="B7" s="177"/>
      <c r="C7" s="88"/>
      <c r="D7" s="89"/>
      <c r="E7" s="126"/>
      <c r="F7" s="90"/>
      <c r="G7" s="132"/>
      <c r="H7" s="132"/>
      <c r="I7" s="112"/>
      <c r="J7" s="111">
        <f t="shared" si="3"/>
        <v>0</v>
      </c>
      <c r="K7" s="7">
        <f t="shared" si="4"/>
        <v>0</v>
      </c>
      <c r="L7" s="259">
        <f t="shared" si="5"/>
        <v>0</v>
      </c>
      <c r="M7" s="255">
        <f t="shared" si="6"/>
        <v>0</v>
      </c>
      <c r="N7" s="206">
        <f t="shared" si="7"/>
        <v>0</v>
      </c>
      <c r="O7" s="133"/>
      <c r="P7" s="134">
        <f t="shared" si="0"/>
        <v>0</v>
      </c>
      <c r="Q7" s="16">
        <f t="shared" si="1"/>
        <v>0</v>
      </c>
      <c r="R7" s="10"/>
      <c r="S7" s="205">
        <f t="shared" si="8"/>
        <v>0</v>
      </c>
      <c r="T7" s="206">
        <f t="shared" si="9"/>
        <v>0</v>
      </c>
      <c r="U7" s="133"/>
      <c r="V7" s="191">
        <f t="shared" si="10"/>
        <v>0</v>
      </c>
      <c r="W7" s="189">
        <f t="shared" si="2"/>
        <v>0</v>
      </c>
      <c r="X7" s="10"/>
      <c r="AH7" s="120"/>
    </row>
    <row r="8" spans="1:230" s="48" customFormat="1" ht="28.5" customHeight="1" x14ac:dyDescent="0.2">
      <c r="A8" s="86">
        <v>5</v>
      </c>
      <c r="B8" s="177"/>
      <c r="C8" s="88"/>
      <c r="D8" s="89"/>
      <c r="E8" s="126"/>
      <c r="F8" s="90"/>
      <c r="G8" s="132"/>
      <c r="H8" s="132"/>
      <c r="I8" s="112"/>
      <c r="J8" s="111">
        <f t="shared" si="3"/>
        <v>0</v>
      </c>
      <c r="K8" s="7">
        <f t="shared" si="4"/>
        <v>0</v>
      </c>
      <c r="L8" s="259">
        <f t="shared" si="5"/>
        <v>0</v>
      </c>
      <c r="M8" s="255">
        <f t="shared" si="6"/>
        <v>0</v>
      </c>
      <c r="N8" s="206">
        <f t="shared" si="7"/>
        <v>0</v>
      </c>
      <c r="O8" s="133"/>
      <c r="P8" s="134">
        <f t="shared" si="0"/>
        <v>0</v>
      </c>
      <c r="Q8" s="16">
        <f t="shared" si="1"/>
        <v>0</v>
      </c>
      <c r="R8" s="10"/>
      <c r="S8" s="205">
        <f t="shared" si="8"/>
        <v>0</v>
      </c>
      <c r="T8" s="206">
        <f t="shared" si="9"/>
        <v>0</v>
      </c>
      <c r="U8" s="133"/>
      <c r="V8" s="191">
        <f t="shared" si="10"/>
        <v>0</v>
      </c>
      <c r="W8" s="189">
        <f t="shared" si="2"/>
        <v>0</v>
      </c>
      <c r="X8" s="10"/>
      <c r="AH8" s="120"/>
    </row>
    <row r="9" spans="1:230" s="48" customFormat="1" ht="28.5" customHeight="1" x14ac:dyDescent="0.2">
      <c r="A9" s="86">
        <v>6</v>
      </c>
      <c r="B9" s="177"/>
      <c r="C9" s="88"/>
      <c r="D9" s="89"/>
      <c r="E9" s="126"/>
      <c r="F9" s="90"/>
      <c r="G9" s="132"/>
      <c r="H9" s="132"/>
      <c r="I9" s="112"/>
      <c r="J9" s="111">
        <f t="shared" si="3"/>
        <v>0</v>
      </c>
      <c r="K9" s="7">
        <f t="shared" si="4"/>
        <v>0</v>
      </c>
      <c r="L9" s="259">
        <f t="shared" si="5"/>
        <v>0</v>
      </c>
      <c r="M9" s="255">
        <f t="shared" si="6"/>
        <v>0</v>
      </c>
      <c r="N9" s="206">
        <f t="shared" si="7"/>
        <v>0</v>
      </c>
      <c r="O9" s="133"/>
      <c r="P9" s="134">
        <f t="shared" si="0"/>
        <v>0</v>
      </c>
      <c r="Q9" s="16">
        <f t="shared" si="1"/>
        <v>0</v>
      </c>
      <c r="R9" s="10"/>
      <c r="S9" s="205">
        <f t="shared" si="8"/>
        <v>0</v>
      </c>
      <c r="T9" s="206">
        <f t="shared" si="9"/>
        <v>0</v>
      </c>
      <c r="U9" s="133"/>
      <c r="V9" s="191">
        <f t="shared" si="10"/>
        <v>0</v>
      </c>
      <c r="W9" s="189">
        <f t="shared" si="2"/>
        <v>0</v>
      </c>
      <c r="X9" s="10"/>
      <c r="AH9" s="120"/>
    </row>
    <row r="10" spans="1:230" s="48" customFormat="1" ht="28.5" customHeight="1" x14ac:dyDescent="0.2">
      <c r="A10" s="86">
        <v>7</v>
      </c>
      <c r="B10" s="177"/>
      <c r="C10" s="88"/>
      <c r="D10" s="89"/>
      <c r="E10" s="126"/>
      <c r="F10" s="90"/>
      <c r="G10" s="132"/>
      <c r="H10" s="132"/>
      <c r="I10" s="112"/>
      <c r="J10" s="111">
        <f t="shared" si="3"/>
        <v>0</v>
      </c>
      <c r="K10" s="7">
        <f t="shared" si="4"/>
        <v>0</v>
      </c>
      <c r="L10" s="259">
        <f t="shared" si="5"/>
        <v>0</v>
      </c>
      <c r="M10" s="255">
        <f>IF(COUNTA(B10:I10)=8,H10,0)</f>
        <v>0</v>
      </c>
      <c r="N10" s="206">
        <f>IF(COUNTA(B10:I10)=8,I10,0)</f>
        <v>0</v>
      </c>
      <c r="O10" s="133"/>
      <c r="P10" s="134">
        <f t="shared" si="0"/>
        <v>0</v>
      </c>
      <c r="Q10" s="16">
        <f t="shared" si="1"/>
        <v>0</v>
      </c>
      <c r="R10" s="10"/>
      <c r="S10" s="205">
        <f t="shared" si="8"/>
        <v>0</v>
      </c>
      <c r="T10" s="206">
        <f t="shared" si="9"/>
        <v>0</v>
      </c>
      <c r="U10" s="133"/>
      <c r="V10" s="191">
        <f t="shared" si="10"/>
        <v>0</v>
      </c>
      <c r="W10" s="189">
        <f t="shared" si="2"/>
        <v>0</v>
      </c>
      <c r="X10" s="10"/>
      <c r="AH10" s="120"/>
    </row>
    <row r="11" spans="1:230" s="48" customFormat="1" ht="28.5" customHeight="1" x14ac:dyDescent="0.2">
      <c r="A11" s="86">
        <v>8</v>
      </c>
      <c r="B11" s="177"/>
      <c r="C11" s="88"/>
      <c r="D11" s="89"/>
      <c r="E11" s="126"/>
      <c r="F11" s="90"/>
      <c r="G11" s="132"/>
      <c r="H11" s="132"/>
      <c r="I11" s="112"/>
      <c r="J11" s="111">
        <f t="shared" si="3"/>
        <v>0</v>
      </c>
      <c r="K11" s="7">
        <f t="shared" si="4"/>
        <v>0</v>
      </c>
      <c r="L11" s="259">
        <f t="shared" si="5"/>
        <v>0</v>
      </c>
      <c r="M11" s="255">
        <f t="shared" si="6"/>
        <v>0</v>
      </c>
      <c r="N11" s="206">
        <f t="shared" si="7"/>
        <v>0</v>
      </c>
      <c r="O11" s="133"/>
      <c r="P11" s="134">
        <f t="shared" si="0"/>
        <v>0</v>
      </c>
      <c r="Q11" s="16">
        <f t="shared" si="1"/>
        <v>0</v>
      </c>
      <c r="R11" s="10"/>
      <c r="S11" s="205">
        <f t="shared" si="8"/>
        <v>0</v>
      </c>
      <c r="T11" s="206">
        <f t="shared" si="9"/>
        <v>0</v>
      </c>
      <c r="U11" s="133"/>
      <c r="V11" s="191">
        <f t="shared" si="10"/>
        <v>0</v>
      </c>
      <c r="W11" s="189">
        <f t="shared" si="2"/>
        <v>0</v>
      </c>
      <c r="X11" s="10"/>
      <c r="AH11" s="120"/>
    </row>
    <row r="12" spans="1:230" s="48" customFormat="1" ht="28.5" customHeight="1" x14ac:dyDescent="0.2">
      <c r="A12" s="86">
        <v>9</v>
      </c>
      <c r="B12" s="177"/>
      <c r="C12" s="88"/>
      <c r="D12" s="89"/>
      <c r="E12" s="126"/>
      <c r="F12" s="90"/>
      <c r="G12" s="132"/>
      <c r="H12" s="132"/>
      <c r="I12" s="112"/>
      <c r="J12" s="111">
        <f t="shared" si="3"/>
        <v>0</v>
      </c>
      <c r="K12" s="7">
        <f t="shared" si="4"/>
        <v>0</v>
      </c>
      <c r="L12" s="259">
        <f t="shared" si="5"/>
        <v>0</v>
      </c>
      <c r="M12" s="255">
        <f t="shared" si="6"/>
        <v>0</v>
      </c>
      <c r="N12" s="206">
        <f t="shared" si="7"/>
        <v>0</v>
      </c>
      <c r="O12" s="133"/>
      <c r="P12" s="134">
        <f t="shared" si="0"/>
        <v>0</v>
      </c>
      <c r="Q12" s="16">
        <f t="shared" si="1"/>
        <v>0</v>
      </c>
      <c r="R12" s="10"/>
      <c r="S12" s="205">
        <f t="shared" si="8"/>
        <v>0</v>
      </c>
      <c r="T12" s="206">
        <f t="shared" si="9"/>
        <v>0</v>
      </c>
      <c r="U12" s="133"/>
      <c r="V12" s="191">
        <f t="shared" si="10"/>
        <v>0</v>
      </c>
      <c r="W12" s="189">
        <f t="shared" si="2"/>
        <v>0</v>
      </c>
      <c r="X12" s="10"/>
      <c r="AH12" s="120"/>
    </row>
    <row r="13" spans="1:230" s="48" customFormat="1" ht="28.5" customHeight="1" x14ac:dyDescent="0.2">
      <c r="A13" s="86">
        <v>10</v>
      </c>
      <c r="B13" s="177"/>
      <c r="C13" s="88"/>
      <c r="D13" s="89"/>
      <c r="E13" s="126"/>
      <c r="F13" s="90"/>
      <c r="G13" s="132"/>
      <c r="H13" s="132"/>
      <c r="I13" s="112"/>
      <c r="J13" s="111">
        <f t="shared" si="3"/>
        <v>0</v>
      </c>
      <c r="K13" s="7">
        <f t="shared" si="4"/>
        <v>0</v>
      </c>
      <c r="L13" s="259">
        <f t="shared" si="5"/>
        <v>0</v>
      </c>
      <c r="M13" s="255">
        <f t="shared" si="6"/>
        <v>0</v>
      </c>
      <c r="N13" s="206">
        <f t="shared" si="7"/>
        <v>0</v>
      </c>
      <c r="O13" s="133"/>
      <c r="P13" s="134">
        <f t="shared" si="0"/>
        <v>0</v>
      </c>
      <c r="Q13" s="16">
        <f t="shared" si="1"/>
        <v>0</v>
      </c>
      <c r="R13" s="10"/>
      <c r="S13" s="205">
        <f t="shared" si="8"/>
        <v>0</v>
      </c>
      <c r="T13" s="206">
        <f t="shared" si="9"/>
        <v>0</v>
      </c>
      <c r="U13" s="133"/>
      <c r="V13" s="191">
        <f t="shared" si="10"/>
        <v>0</v>
      </c>
      <c r="W13" s="189">
        <f t="shared" si="2"/>
        <v>0</v>
      </c>
      <c r="X13" s="10"/>
      <c r="AH13" s="120"/>
    </row>
    <row r="14" spans="1:230" s="48" customFormat="1" ht="28.5" customHeight="1" x14ac:dyDescent="0.2">
      <c r="A14" s="86">
        <v>11</v>
      </c>
      <c r="B14" s="177"/>
      <c r="C14" s="88"/>
      <c r="D14" s="89"/>
      <c r="E14" s="126"/>
      <c r="F14" s="90"/>
      <c r="G14" s="132"/>
      <c r="H14" s="132"/>
      <c r="I14" s="112"/>
      <c r="J14" s="111">
        <f t="shared" si="3"/>
        <v>0</v>
      </c>
      <c r="K14" s="7">
        <f t="shared" si="4"/>
        <v>0</v>
      </c>
      <c r="L14" s="259">
        <f t="shared" si="5"/>
        <v>0</v>
      </c>
      <c r="M14" s="255">
        <f t="shared" si="6"/>
        <v>0</v>
      </c>
      <c r="N14" s="206">
        <f t="shared" si="7"/>
        <v>0</v>
      </c>
      <c r="O14" s="133"/>
      <c r="P14" s="134">
        <f t="shared" si="0"/>
        <v>0</v>
      </c>
      <c r="Q14" s="16">
        <f t="shared" si="1"/>
        <v>0</v>
      </c>
      <c r="R14" s="10"/>
      <c r="S14" s="205">
        <f t="shared" si="8"/>
        <v>0</v>
      </c>
      <c r="T14" s="206">
        <f t="shared" si="9"/>
        <v>0</v>
      </c>
      <c r="U14" s="133"/>
      <c r="V14" s="191">
        <f t="shared" si="10"/>
        <v>0</v>
      </c>
      <c r="W14" s="189">
        <f t="shared" si="2"/>
        <v>0</v>
      </c>
      <c r="X14" s="10"/>
      <c r="AH14" s="120"/>
    </row>
    <row r="15" spans="1:230" s="48" customFormat="1" ht="28.5" customHeight="1" x14ac:dyDescent="0.2">
      <c r="A15" s="86">
        <v>12</v>
      </c>
      <c r="B15" s="177"/>
      <c r="C15" s="88"/>
      <c r="D15" s="89"/>
      <c r="E15" s="126"/>
      <c r="F15" s="90"/>
      <c r="G15" s="132"/>
      <c r="H15" s="132"/>
      <c r="I15" s="112"/>
      <c r="J15" s="111">
        <f t="shared" si="3"/>
        <v>0</v>
      </c>
      <c r="K15" s="7">
        <f t="shared" si="4"/>
        <v>0</v>
      </c>
      <c r="L15" s="259">
        <f t="shared" si="5"/>
        <v>0</v>
      </c>
      <c r="M15" s="255">
        <f t="shared" si="6"/>
        <v>0</v>
      </c>
      <c r="N15" s="206">
        <f t="shared" si="7"/>
        <v>0</v>
      </c>
      <c r="O15" s="133"/>
      <c r="P15" s="134">
        <f t="shared" si="0"/>
        <v>0</v>
      </c>
      <c r="Q15" s="16">
        <f t="shared" si="1"/>
        <v>0</v>
      </c>
      <c r="R15" s="10"/>
      <c r="S15" s="205">
        <f t="shared" si="8"/>
        <v>0</v>
      </c>
      <c r="T15" s="206">
        <f t="shared" si="9"/>
        <v>0</v>
      </c>
      <c r="U15" s="133"/>
      <c r="V15" s="191">
        <f t="shared" si="10"/>
        <v>0</v>
      </c>
      <c r="W15" s="189">
        <f t="shared" si="2"/>
        <v>0</v>
      </c>
      <c r="X15" s="10"/>
      <c r="AH15" s="120"/>
    </row>
    <row r="16" spans="1:230" s="48" customFormat="1" ht="28.5" customHeight="1" x14ac:dyDescent="0.2">
      <c r="A16" s="86">
        <v>13</v>
      </c>
      <c r="B16" s="177"/>
      <c r="C16" s="88"/>
      <c r="D16" s="89"/>
      <c r="E16" s="126"/>
      <c r="F16" s="90"/>
      <c r="G16" s="132"/>
      <c r="H16" s="132"/>
      <c r="I16" s="112"/>
      <c r="J16" s="111">
        <f t="shared" si="3"/>
        <v>0</v>
      </c>
      <c r="K16" s="7">
        <f t="shared" si="4"/>
        <v>0</v>
      </c>
      <c r="L16" s="259">
        <f t="shared" si="5"/>
        <v>0</v>
      </c>
      <c r="M16" s="255">
        <f t="shared" si="6"/>
        <v>0</v>
      </c>
      <c r="N16" s="206">
        <f t="shared" si="7"/>
        <v>0</v>
      </c>
      <c r="O16" s="133"/>
      <c r="P16" s="134">
        <f t="shared" si="0"/>
        <v>0</v>
      </c>
      <c r="Q16" s="16">
        <f t="shared" si="1"/>
        <v>0</v>
      </c>
      <c r="R16" s="10"/>
      <c r="S16" s="205">
        <f t="shared" si="8"/>
        <v>0</v>
      </c>
      <c r="T16" s="206">
        <f t="shared" si="9"/>
        <v>0</v>
      </c>
      <c r="U16" s="133"/>
      <c r="V16" s="191">
        <f t="shared" si="10"/>
        <v>0</v>
      </c>
      <c r="W16" s="189">
        <f t="shared" si="2"/>
        <v>0</v>
      </c>
      <c r="X16" s="10"/>
      <c r="AH16" s="120"/>
    </row>
    <row r="17" spans="1:230" s="48" customFormat="1" ht="28.5" customHeight="1" x14ac:dyDescent="0.2">
      <c r="A17" s="86">
        <v>14</v>
      </c>
      <c r="B17" s="177"/>
      <c r="C17" s="88"/>
      <c r="D17" s="89"/>
      <c r="E17" s="126"/>
      <c r="F17" s="90"/>
      <c r="G17" s="132"/>
      <c r="H17" s="132"/>
      <c r="I17" s="112"/>
      <c r="J17" s="111">
        <f t="shared" si="3"/>
        <v>0</v>
      </c>
      <c r="K17" s="7">
        <f t="shared" si="4"/>
        <v>0</v>
      </c>
      <c r="L17" s="259">
        <f t="shared" si="5"/>
        <v>0</v>
      </c>
      <c r="M17" s="255">
        <f t="shared" si="6"/>
        <v>0</v>
      </c>
      <c r="N17" s="206">
        <f t="shared" si="7"/>
        <v>0</v>
      </c>
      <c r="O17" s="133"/>
      <c r="P17" s="134">
        <f t="shared" si="0"/>
        <v>0</v>
      </c>
      <c r="Q17" s="16">
        <f t="shared" si="1"/>
        <v>0</v>
      </c>
      <c r="R17" s="10"/>
      <c r="S17" s="205">
        <f t="shared" si="8"/>
        <v>0</v>
      </c>
      <c r="T17" s="206">
        <f t="shared" si="9"/>
        <v>0</v>
      </c>
      <c r="U17" s="133"/>
      <c r="V17" s="191">
        <f t="shared" si="10"/>
        <v>0</v>
      </c>
      <c r="W17" s="189">
        <f t="shared" si="2"/>
        <v>0</v>
      </c>
      <c r="X17" s="10"/>
      <c r="AH17" s="120"/>
    </row>
    <row r="18" spans="1:230" s="48" customFormat="1" ht="28.5" customHeight="1" x14ac:dyDescent="0.2">
      <c r="A18" s="86">
        <v>15</v>
      </c>
      <c r="B18" s="177"/>
      <c r="C18" s="88"/>
      <c r="D18" s="89"/>
      <c r="E18" s="126"/>
      <c r="F18" s="90"/>
      <c r="G18" s="132"/>
      <c r="H18" s="132"/>
      <c r="I18" s="112"/>
      <c r="J18" s="111">
        <f t="shared" ref="J18:J23" si="11">IF(COUNTA(B18:I18)=8,I18*H18*G18/12,0)</f>
        <v>0</v>
      </c>
      <c r="K18" s="7">
        <f t="shared" ref="K18:K23" si="12">IF(COUNTA(B18:I18)=8,F18*H18*I18,0)</f>
        <v>0</v>
      </c>
      <c r="L18" s="259">
        <f t="shared" si="5"/>
        <v>0</v>
      </c>
      <c r="M18" s="255">
        <f t="shared" ref="M18:M22" si="13">IF(COUNTA(B18:I18)=8,H18,0)</f>
        <v>0</v>
      </c>
      <c r="N18" s="206">
        <f t="shared" ref="N18:N22" si="14">IF(COUNTA(B18:I18)=8,I18,0)</f>
        <v>0</v>
      </c>
      <c r="O18" s="133"/>
      <c r="P18" s="134">
        <f t="shared" ref="P18:P22" si="15">IF(COUNTA(B18:I18)=8,G18*M18*N18/12,0)</f>
        <v>0</v>
      </c>
      <c r="Q18" s="16">
        <f t="shared" si="1"/>
        <v>0</v>
      </c>
      <c r="R18" s="10"/>
      <c r="S18" s="205">
        <f t="shared" si="8"/>
        <v>0</v>
      </c>
      <c r="T18" s="206">
        <f t="shared" si="9"/>
        <v>0</v>
      </c>
      <c r="U18" s="133"/>
      <c r="V18" s="191">
        <f t="shared" si="10"/>
        <v>0</v>
      </c>
      <c r="W18" s="189">
        <f t="shared" si="2"/>
        <v>0</v>
      </c>
      <c r="X18" s="10"/>
      <c r="AH18" s="120"/>
    </row>
    <row r="19" spans="1:230" s="48" customFormat="1" ht="28.5" customHeight="1" x14ac:dyDescent="0.2">
      <c r="A19" s="86">
        <v>16</v>
      </c>
      <c r="B19" s="177"/>
      <c r="C19" s="88"/>
      <c r="D19" s="89"/>
      <c r="E19" s="126"/>
      <c r="F19" s="90"/>
      <c r="G19" s="132"/>
      <c r="H19" s="132"/>
      <c r="I19" s="112"/>
      <c r="J19" s="111">
        <f t="shared" si="11"/>
        <v>0</v>
      </c>
      <c r="K19" s="7">
        <f t="shared" si="12"/>
        <v>0</v>
      </c>
      <c r="L19" s="259">
        <f t="shared" si="5"/>
        <v>0</v>
      </c>
      <c r="M19" s="255">
        <f t="shared" si="13"/>
        <v>0</v>
      </c>
      <c r="N19" s="206">
        <f t="shared" si="14"/>
        <v>0</v>
      </c>
      <c r="O19" s="133"/>
      <c r="P19" s="134">
        <f t="shared" si="15"/>
        <v>0</v>
      </c>
      <c r="Q19" s="16">
        <f t="shared" si="1"/>
        <v>0</v>
      </c>
      <c r="R19" s="10"/>
      <c r="S19" s="205">
        <f t="shared" si="8"/>
        <v>0</v>
      </c>
      <c r="T19" s="206">
        <f t="shared" si="9"/>
        <v>0</v>
      </c>
      <c r="U19" s="133"/>
      <c r="V19" s="191">
        <f t="shared" si="10"/>
        <v>0</v>
      </c>
      <c r="W19" s="189">
        <f t="shared" si="2"/>
        <v>0</v>
      </c>
      <c r="X19" s="10"/>
      <c r="AH19" s="120"/>
    </row>
    <row r="20" spans="1:230" s="48" customFormat="1" ht="28.5" customHeight="1" x14ac:dyDescent="0.2">
      <c r="A20" s="86">
        <v>17</v>
      </c>
      <c r="B20" s="177"/>
      <c r="C20" s="88"/>
      <c r="D20" s="89"/>
      <c r="E20" s="126"/>
      <c r="F20" s="90"/>
      <c r="G20" s="132"/>
      <c r="H20" s="132"/>
      <c r="I20" s="112"/>
      <c r="J20" s="111">
        <f t="shared" si="11"/>
        <v>0</v>
      </c>
      <c r="K20" s="7">
        <f t="shared" si="12"/>
        <v>0</v>
      </c>
      <c r="L20" s="259">
        <f t="shared" si="5"/>
        <v>0</v>
      </c>
      <c r="M20" s="255">
        <f t="shared" si="13"/>
        <v>0</v>
      </c>
      <c r="N20" s="206">
        <f t="shared" si="14"/>
        <v>0</v>
      </c>
      <c r="O20" s="133"/>
      <c r="P20" s="134">
        <f t="shared" si="15"/>
        <v>0</v>
      </c>
      <c r="Q20" s="16">
        <f t="shared" si="1"/>
        <v>0</v>
      </c>
      <c r="R20" s="10"/>
      <c r="S20" s="205">
        <f t="shared" si="8"/>
        <v>0</v>
      </c>
      <c r="T20" s="206">
        <f t="shared" si="9"/>
        <v>0</v>
      </c>
      <c r="U20" s="133"/>
      <c r="V20" s="191">
        <f t="shared" si="10"/>
        <v>0</v>
      </c>
      <c r="W20" s="189">
        <f t="shared" si="2"/>
        <v>0</v>
      </c>
      <c r="X20" s="10"/>
      <c r="AH20" s="120"/>
    </row>
    <row r="21" spans="1:230" s="48" customFormat="1" ht="28.5" customHeight="1" x14ac:dyDescent="0.2">
      <c r="A21" s="86">
        <v>18</v>
      </c>
      <c r="B21" s="177"/>
      <c r="C21" s="88"/>
      <c r="D21" s="89"/>
      <c r="E21" s="126"/>
      <c r="F21" s="90"/>
      <c r="G21" s="132"/>
      <c r="H21" s="132"/>
      <c r="I21" s="112"/>
      <c r="J21" s="111">
        <f t="shared" si="11"/>
        <v>0</v>
      </c>
      <c r="K21" s="7">
        <f t="shared" si="12"/>
        <v>0</v>
      </c>
      <c r="L21" s="259">
        <f t="shared" si="5"/>
        <v>0</v>
      </c>
      <c r="M21" s="255">
        <f t="shared" si="13"/>
        <v>0</v>
      </c>
      <c r="N21" s="206">
        <f t="shared" si="14"/>
        <v>0</v>
      </c>
      <c r="O21" s="133"/>
      <c r="P21" s="134">
        <f t="shared" si="15"/>
        <v>0</v>
      </c>
      <c r="Q21" s="16">
        <f t="shared" si="1"/>
        <v>0</v>
      </c>
      <c r="R21" s="10"/>
      <c r="S21" s="205">
        <f t="shared" si="8"/>
        <v>0</v>
      </c>
      <c r="T21" s="206">
        <f t="shared" si="9"/>
        <v>0</v>
      </c>
      <c r="U21" s="133"/>
      <c r="V21" s="191">
        <f t="shared" si="10"/>
        <v>0</v>
      </c>
      <c r="W21" s="189">
        <f t="shared" si="2"/>
        <v>0</v>
      </c>
      <c r="X21" s="10"/>
      <c r="AH21" s="120"/>
    </row>
    <row r="22" spans="1:230" s="48" customFormat="1" ht="28.5" customHeight="1" x14ac:dyDescent="0.2">
      <c r="A22" s="86">
        <v>19</v>
      </c>
      <c r="B22" s="177"/>
      <c r="C22" s="88"/>
      <c r="D22" s="89"/>
      <c r="E22" s="126"/>
      <c r="F22" s="90"/>
      <c r="G22" s="132"/>
      <c r="H22" s="132"/>
      <c r="I22" s="112"/>
      <c r="J22" s="111">
        <f t="shared" si="11"/>
        <v>0</v>
      </c>
      <c r="K22" s="7">
        <f t="shared" si="12"/>
        <v>0</v>
      </c>
      <c r="L22" s="259">
        <f t="shared" si="5"/>
        <v>0</v>
      </c>
      <c r="M22" s="255">
        <f t="shared" si="13"/>
        <v>0</v>
      </c>
      <c r="N22" s="206">
        <f t="shared" si="14"/>
        <v>0</v>
      </c>
      <c r="O22" s="133"/>
      <c r="P22" s="134">
        <f t="shared" si="15"/>
        <v>0</v>
      </c>
      <c r="Q22" s="16">
        <f t="shared" si="1"/>
        <v>0</v>
      </c>
      <c r="R22" s="10"/>
      <c r="S22" s="205">
        <f t="shared" si="8"/>
        <v>0</v>
      </c>
      <c r="T22" s="206">
        <f t="shared" si="9"/>
        <v>0</v>
      </c>
      <c r="U22" s="133"/>
      <c r="V22" s="191">
        <f t="shared" si="10"/>
        <v>0</v>
      </c>
      <c r="W22" s="189">
        <f t="shared" si="2"/>
        <v>0</v>
      </c>
      <c r="X22" s="10"/>
      <c r="AH22" s="120"/>
    </row>
    <row r="23" spans="1:230" s="48" customFormat="1" ht="28.5" customHeight="1" x14ac:dyDescent="0.2">
      <c r="A23" s="86">
        <v>20</v>
      </c>
      <c r="B23" s="177"/>
      <c r="C23" s="88"/>
      <c r="D23" s="89"/>
      <c r="E23" s="126"/>
      <c r="F23" s="90"/>
      <c r="G23" s="132"/>
      <c r="H23" s="132"/>
      <c r="I23" s="112"/>
      <c r="J23" s="111">
        <f t="shared" si="11"/>
        <v>0</v>
      </c>
      <c r="K23" s="7">
        <f t="shared" si="12"/>
        <v>0</v>
      </c>
      <c r="L23" s="259">
        <f t="shared" si="5"/>
        <v>0</v>
      </c>
      <c r="M23" s="255">
        <f t="shared" ref="M23:M26" si="16">IF(COUNTA(B23:I23)=8,H23,0)</f>
        <v>0</v>
      </c>
      <c r="N23" s="206">
        <f t="shared" ref="N23:N26" si="17">IF(COUNTA(B23:I23)=8,I23,0)</f>
        <v>0</v>
      </c>
      <c r="O23" s="133"/>
      <c r="P23" s="134">
        <f t="shared" ref="P23:P26" si="18">IF(COUNTA(B23:I23)=8,G23*M23*N23/12,0)</f>
        <v>0</v>
      </c>
      <c r="Q23" s="16">
        <f t="shared" si="1"/>
        <v>0</v>
      </c>
      <c r="R23" s="10"/>
      <c r="S23" s="205">
        <f t="shared" si="8"/>
        <v>0</v>
      </c>
      <c r="T23" s="206">
        <f t="shared" si="9"/>
        <v>0</v>
      </c>
      <c r="U23" s="133"/>
      <c r="V23" s="191">
        <f t="shared" si="10"/>
        <v>0</v>
      </c>
      <c r="W23" s="189">
        <f t="shared" si="2"/>
        <v>0</v>
      </c>
      <c r="X23" s="10"/>
      <c r="AH23" s="120"/>
    </row>
    <row r="24" spans="1:230" s="48" customFormat="1" ht="28.5" customHeight="1" x14ac:dyDescent="0.2">
      <c r="A24" s="86">
        <v>21</v>
      </c>
      <c r="B24" s="177"/>
      <c r="C24" s="88"/>
      <c r="D24" s="89"/>
      <c r="E24" s="126"/>
      <c r="F24" s="90"/>
      <c r="G24" s="132"/>
      <c r="H24" s="132"/>
      <c r="I24" s="112"/>
      <c r="J24" s="111">
        <f t="shared" si="3"/>
        <v>0</v>
      </c>
      <c r="K24" s="7">
        <f t="shared" si="4"/>
        <v>0</v>
      </c>
      <c r="L24" s="259">
        <f t="shared" si="5"/>
        <v>0</v>
      </c>
      <c r="M24" s="255">
        <f t="shared" si="16"/>
        <v>0</v>
      </c>
      <c r="N24" s="206">
        <f t="shared" si="17"/>
        <v>0</v>
      </c>
      <c r="O24" s="133"/>
      <c r="P24" s="134">
        <f t="shared" si="18"/>
        <v>0</v>
      </c>
      <c r="Q24" s="16">
        <f t="shared" si="1"/>
        <v>0</v>
      </c>
      <c r="R24" s="10"/>
      <c r="S24" s="205">
        <f t="shared" si="8"/>
        <v>0</v>
      </c>
      <c r="T24" s="206">
        <f t="shared" si="9"/>
        <v>0</v>
      </c>
      <c r="U24" s="133"/>
      <c r="V24" s="191">
        <f t="shared" si="10"/>
        <v>0</v>
      </c>
      <c r="W24" s="189">
        <f t="shared" si="2"/>
        <v>0</v>
      </c>
      <c r="X24" s="10"/>
      <c r="AH24" s="120"/>
    </row>
    <row r="25" spans="1:230" s="48" customFormat="1" ht="28.5" customHeight="1" x14ac:dyDescent="0.2">
      <c r="A25" s="86">
        <v>22</v>
      </c>
      <c r="B25" s="177"/>
      <c r="C25" s="88"/>
      <c r="D25" s="89"/>
      <c r="E25" s="126"/>
      <c r="F25" s="90"/>
      <c r="G25" s="132"/>
      <c r="H25" s="132"/>
      <c r="I25" s="112"/>
      <c r="J25" s="111">
        <f t="shared" si="3"/>
        <v>0</v>
      </c>
      <c r="K25" s="7">
        <f t="shared" si="4"/>
        <v>0</v>
      </c>
      <c r="L25" s="259">
        <f t="shared" si="5"/>
        <v>0</v>
      </c>
      <c r="M25" s="255">
        <f t="shared" si="16"/>
        <v>0</v>
      </c>
      <c r="N25" s="206">
        <f t="shared" si="17"/>
        <v>0</v>
      </c>
      <c r="O25" s="133"/>
      <c r="P25" s="134">
        <f t="shared" si="18"/>
        <v>0</v>
      </c>
      <c r="Q25" s="16">
        <f t="shared" si="1"/>
        <v>0</v>
      </c>
      <c r="R25" s="10"/>
      <c r="S25" s="205">
        <f t="shared" si="8"/>
        <v>0</v>
      </c>
      <c r="T25" s="206">
        <f t="shared" si="9"/>
        <v>0</v>
      </c>
      <c r="U25" s="133"/>
      <c r="V25" s="191">
        <f t="shared" si="10"/>
        <v>0</v>
      </c>
      <c r="W25" s="189">
        <f t="shared" si="2"/>
        <v>0</v>
      </c>
      <c r="X25" s="10"/>
      <c r="AH25" s="120"/>
    </row>
    <row r="26" spans="1:230" s="48" customFormat="1" ht="28.5" customHeight="1" x14ac:dyDescent="0.2">
      <c r="A26" s="86">
        <v>23</v>
      </c>
      <c r="B26" s="177"/>
      <c r="C26" s="88"/>
      <c r="D26" s="89"/>
      <c r="E26" s="126"/>
      <c r="F26" s="90"/>
      <c r="G26" s="132"/>
      <c r="H26" s="132"/>
      <c r="I26" s="112"/>
      <c r="J26" s="111">
        <f t="shared" si="3"/>
        <v>0</v>
      </c>
      <c r="K26" s="7">
        <f t="shared" si="4"/>
        <v>0</v>
      </c>
      <c r="L26" s="259">
        <f t="shared" si="5"/>
        <v>0</v>
      </c>
      <c r="M26" s="255">
        <f t="shared" si="16"/>
        <v>0</v>
      </c>
      <c r="N26" s="206">
        <f t="shared" si="17"/>
        <v>0</v>
      </c>
      <c r="O26" s="133"/>
      <c r="P26" s="134">
        <f t="shared" si="18"/>
        <v>0</v>
      </c>
      <c r="Q26" s="16">
        <f t="shared" si="1"/>
        <v>0</v>
      </c>
      <c r="R26" s="10"/>
      <c r="S26" s="205">
        <f t="shared" si="8"/>
        <v>0</v>
      </c>
      <c r="T26" s="206">
        <f t="shared" si="9"/>
        <v>0</v>
      </c>
      <c r="U26" s="133"/>
      <c r="V26" s="191">
        <f t="shared" si="10"/>
        <v>0</v>
      </c>
      <c r="W26" s="189">
        <f t="shared" si="2"/>
        <v>0</v>
      </c>
      <c r="X26" s="10"/>
      <c r="AH26" s="120"/>
    </row>
    <row r="27" spans="1:230" s="48" customFormat="1" ht="28.5" customHeight="1" x14ac:dyDescent="0.2">
      <c r="A27" s="86">
        <v>24</v>
      </c>
      <c r="B27" s="245"/>
      <c r="C27" s="246"/>
      <c r="D27" s="247"/>
      <c r="E27" s="126"/>
      <c r="F27" s="90"/>
      <c r="G27" s="132"/>
      <c r="H27" s="132"/>
      <c r="I27" s="112"/>
      <c r="J27" s="111">
        <f t="shared" si="3"/>
        <v>0</v>
      </c>
      <c r="K27" s="7">
        <f t="shared" si="4"/>
        <v>0</v>
      </c>
      <c r="L27" s="259">
        <f t="shared" si="5"/>
        <v>0</v>
      </c>
      <c r="M27" s="255">
        <f t="shared" si="6"/>
        <v>0</v>
      </c>
      <c r="N27" s="206">
        <f t="shared" si="7"/>
        <v>0</v>
      </c>
      <c r="O27" s="133"/>
      <c r="P27" s="134">
        <f t="shared" si="0"/>
        <v>0</v>
      </c>
      <c r="Q27" s="16">
        <f t="shared" si="1"/>
        <v>0</v>
      </c>
      <c r="R27" s="10"/>
      <c r="S27" s="205">
        <f t="shared" si="8"/>
        <v>0</v>
      </c>
      <c r="T27" s="206">
        <f t="shared" si="9"/>
        <v>0</v>
      </c>
      <c r="U27" s="133"/>
      <c r="V27" s="191">
        <f t="shared" si="10"/>
        <v>0</v>
      </c>
      <c r="W27" s="189">
        <f t="shared" si="2"/>
        <v>0</v>
      </c>
      <c r="X27" s="10"/>
      <c r="AH27" s="120"/>
    </row>
    <row r="28" spans="1:230" s="48" customFormat="1" ht="28.5" customHeight="1" thickBot="1" x14ac:dyDescent="0.25">
      <c r="A28" s="86">
        <v>25</v>
      </c>
      <c r="B28" s="177"/>
      <c r="C28" s="246"/>
      <c r="D28" s="247"/>
      <c r="E28" s="126"/>
      <c r="F28" s="90"/>
      <c r="G28" s="132"/>
      <c r="H28" s="132"/>
      <c r="I28" s="112"/>
      <c r="J28" s="111">
        <f t="shared" si="3"/>
        <v>0</v>
      </c>
      <c r="K28" s="129">
        <f t="shared" si="4"/>
        <v>0</v>
      </c>
      <c r="L28" s="67">
        <f t="shared" si="5"/>
        <v>0</v>
      </c>
      <c r="M28" s="255">
        <f t="shared" si="6"/>
        <v>0</v>
      </c>
      <c r="N28" s="206">
        <f t="shared" si="7"/>
        <v>0</v>
      </c>
      <c r="O28" s="133"/>
      <c r="P28" s="134">
        <f t="shared" si="0"/>
        <v>0</v>
      </c>
      <c r="Q28" s="16">
        <f t="shared" si="1"/>
        <v>0</v>
      </c>
      <c r="R28" s="10"/>
      <c r="S28" s="205">
        <f t="shared" si="8"/>
        <v>0</v>
      </c>
      <c r="T28" s="206">
        <f t="shared" si="9"/>
        <v>0</v>
      </c>
      <c r="U28" s="133"/>
      <c r="V28" s="191">
        <f t="shared" si="10"/>
        <v>0</v>
      </c>
      <c r="W28" s="189">
        <f t="shared" si="2"/>
        <v>0</v>
      </c>
      <c r="X28" s="10"/>
      <c r="AH28" s="120"/>
    </row>
    <row r="29" spans="1:230" s="94" customFormat="1" ht="28.5" customHeight="1" thickBot="1" x14ac:dyDescent="0.25">
      <c r="A29" s="91"/>
      <c r="B29" s="379" t="s">
        <v>21</v>
      </c>
      <c r="C29" s="380"/>
      <c r="D29" s="381"/>
      <c r="E29" s="125"/>
      <c r="F29" s="92">
        <f>SUM(F4:F28)</f>
        <v>0</v>
      </c>
      <c r="G29" s="93"/>
      <c r="H29" s="93"/>
      <c r="I29" s="113"/>
      <c r="J29" s="130">
        <f>SUM(J4:J28)</f>
        <v>0</v>
      </c>
      <c r="K29" s="131">
        <f>SUM(K4:K28)</f>
        <v>0</v>
      </c>
      <c r="L29" s="260">
        <f>SUM(L4:L28)</f>
        <v>0</v>
      </c>
      <c r="M29" s="256"/>
      <c r="N29" s="207"/>
      <c r="O29" s="208"/>
      <c r="P29" s="134">
        <f>SUM(P4:P28)</f>
        <v>0</v>
      </c>
      <c r="Q29" s="16">
        <f>SUM(Q4:Q28)</f>
        <v>0</v>
      </c>
      <c r="R29" s="10"/>
      <c r="S29" s="210"/>
      <c r="T29" s="210"/>
      <c r="U29" s="211"/>
      <c r="V29" s="191">
        <f>SUM(V4:V28)</f>
        <v>0</v>
      </c>
      <c r="W29" s="189">
        <f>SUM(W4:W28)</f>
        <v>0</v>
      </c>
      <c r="X29" s="10"/>
      <c r="Y29" s="48"/>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48"/>
      <c r="BD29" s="48"/>
      <c r="BE29" s="48"/>
      <c r="BF29" s="48"/>
      <c r="BG29" s="48"/>
      <c r="BH29" s="48"/>
      <c r="BI29" s="48"/>
      <c r="BJ29" s="48"/>
      <c r="BK29" s="48"/>
      <c r="BL29" s="48"/>
      <c r="BM29" s="48"/>
      <c r="BN29" s="48"/>
      <c r="BO29" s="48"/>
      <c r="BP29" s="48"/>
      <c r="BQ29" s="48"/>
      <c r="BR29" s="48"/>
      <c r="BS29" s="48"/>
      <c r="BT29" s="48"/>
      <c r="BU29" s="48"/>
      <c r="BV29" s="48"/>
      <c r="BW29" s="48"/>
      <c r="BX29" s="48"/>
      <c r="BY29" s="48"/>
      <c r="BZ29" s="48"/>
      <c r="CA29" s="48"/>
      <c r="CB29" s="48"/>
      <c r="CC29" s="48"/>
      <c r="CD29" s="48"/>
      <c r="CE29" s="48"/>
      <c r="CF29" s="48"/>
      <c r="CG29" s="48"/>
      <c r="CH29" s="48"/>
      <c r="CI29" s="48"/>
      <c r="CJ29" s="48"/>
      <c r="CK29" s="48"/>
      <c r="CL29" s="48"/>
      <c r="CM29" s="48"/>
      <c r="CN29" s="48"/>
      <c r="CO29" s="48"/>
      <c r="CP29" s="48"/>
      <c r="CQ29" s="48"/>
      <c r="CR29" s="48"/>
      <c r="CS29" s="48"/>
      <c r="CT29" s="48"/>
      <c r="CU29" s="48"/>
      <c r="CV29" s="48"/>
      <c r="CW29" s="48"/>
      <c r="CX29" s="48"/>
      <c r="CY29" s="48"/>
      <c r="CZ29" s="48"/>
      <c r="DA29" s="48"/>
      <c r="DB29" s="48"/>
      <c r="DC29" s="48"/>
      <c r="DD29" s="48"/>
      <c r="DE29" s="48"/>
      <c r="DF29" s="48"/>
      <c r="DG29" s="48"/>
      <c r="DH29" s="48"/>
      <c r="DI29" s="48"/>
      <c r="DJ29" s="48"/>
      <c r="DK29" s="48"/>
      <c r="DL29" s="48"/>
      <c r="DM29" s="48"/>
      <c r="DN29" s="48"/>
      <c r="DO29" s="48"/>
      <c r="DP29" s="48"/>
      <c r="DQ29" s="48"/>
      <c r="DR29" s="48"/>
      <c r="DS29" s="48"/>
      <c r="DT29" s="48"/>
      <c r="DU29" s="48"/>
      <c r="DV29" s="48"/>
      <c r="DW29" s="48"/>
      <c r="DX29" s="48"/>
      <c r="DY29" s="48"/>
      <c r="DZ29" s="48"/>
      <c r="EA29" s="48"/>
      <c r="EB29" s="48"/>
      <c r="EC29" s="48"/>
      <c r="ED29" s="48"/>
      <c r="EE29" s="48"/>
      <c r="EF29" s="48"/>
      <c r="EG29" s="48"/>
      <c r="EH29" s="48"/>
      <c r="EI29" s="48"/>
      <c r="EJ29" s="48"/>
      <c r="EK29" s="48"/>
      <c r="EL29" s="48"/>
      <c r="EM29" s="48"/>
      <c r="EN29" s="48"/>
      <c r="EO29" s="48"/>
      <c r="EP29" s="48"/>
      <c r="EQ29" s="48"/>
      <c r="ER29" s="48"/>
      <c r="ES29" s="48"/>
      <c r="ET29" s="48"/>
      <c r="EU29" s="48"/>
      <c r="EV29" s="48"/>
      <c r="EW29" s="48"/>
      <c r="EX29" s="48"/>
      <c r="EY29" s="48"/>
      <c r="EZ29" s="48"/>
      <c r="FA29" s="48"/>
      <c r="FB29" s="48"/>
      <c r="FC29" s="48"/>
      <c r="FD29" s="48"/>
      <c r="FE29" s="48"/>
      <c r="FF29" s="48"/>
      <c r="FG29" s="48"/>
      <c r="FH29" s="48"/>
      <c r="FI29" s="48"/>
      <c r="FJ29" s="48"/>
      <c r="FK29" s="48"/>
      <c r="FL29" s="48"/>
      <c r="FM29" s="48"/>
      <c r="FN29" s="48"/>
      <c r="FO29" s="48"/>
      <c r="FP29" s="48"/>
      <c r="FQ29" s="48"/>
      <c r="FR29" s="48"/>
      <c r="FS29" s="48"/>
      <c r="FT29" s="48"/>
      <c r="FU29" s="48"/>
      <c r="FV29" s="48"/>
      <c r="FW29" s="48"/>
      <c r="FX29" s="48"/>
      <c r="FY29" s="48"/>
      <c r="FZ29" s="48"/>
      <c r="GA29" s="48"/>
      <c r="GB29" s="48"/>
      <c r="GC29" s="48"/>
      <c r="GD29" s="48"/>
      <c r="GE29" s="48"/>
      <c r="GF29" s="48"/>
      <c r="GG29" s="48"/>
      <c r="GH29" s="48"/>
      <c r="GI29" s="48"/>
      <c r="GJ29" s="48"/>
      <c r="GK29" s="48"/>
      <c r="GL29" s="48"/>
      <c r="GM29" s="48"/>
      <c r="GN29" s="48"/>
      <c r="GO29" s="48"/>
      <c r="GP29" s="48"/>
      <c r="GQ29" s="48"/>
      <c r="GR29" s="48"/>
      <c r="GS29" s="48"/>
      <c r="GT29" s="48"/>
      <c r="GU29" s="48"/>
      <c r="GV29" s="48"/>
      <c r="GW29" s="48"/>
      <c r="GX29" s="48"/>
      <c r="GY29" s="48"/>
      <c r="GZ29" s="48"/>
      <c r="HA29" s="48"/>
      <c r="HB29" s="48"/>
      <c r="HC29" s="48"/>
      <c r="HD29" s="48"/>
      <c r="HE29" s="48"/>
      <c r="HF29" s="48"/>
      <c r="HG29" s="48"/>
      <c r="HH29" s="48"/>
      <c r="HI29" s="48"/>
      <c r="HJ29" s="48"/>
      <c r="HK29" s="48"/>
      <c r="HL29" s="48"/>
      <c r="HM29" s="48"/>
      <c r="HN29" s="48"/>
      <c r="HO29" s="48"/>
      <c r="HP29" s="48"/>
      <c r="HQ29" s="48"/>
      <c r="HR29" s="48"/>
      <c r="HS29" s="48"/>
      <c r="HT29" s="48"/>
      <c r="HU29" s="48"/>
      <c r="HV29" s="48"/>
    </row>
    <row r="30" spans="1:230" x14ac:dyDescent="0.2">
      <c r="B30" s="96"/>
      <c r="C30" s="97"/>
      <c r="D30" s="97"/>
      <c r="E30" s="97"/>
      <c r="F30" s="97"/>
      <c r="G30" s="97"/>
      <c r="H30" s="97"/>
      <c r="I30" s="97"/>
      <c r="R30" s="10"/>
      <c r="X30" s="10"/>
    </row>
    <row r="31" spans="1:230" ht="25.5" customHeight="1" x14ac:dyDescent="0.2">
      <c r="A31" s="98"/>
      <c r="B31" s="378"/>
      <c r="C31" s="378"/>
      <c r="D31" s="99"/>
      <c r="E31" s="99"/>
      <c r="F31" s="100"/>
      <c r="G31" s="100"/>
      <c r="H31" s="100"/>
      <c r="I31" s="100"/>
      <c r="R31" s="10"/>
      <c r="X31" s="10"/>
    </row>
    <row r="32" spans="1:230" x14ac:dyDescent="0.2">
      <c r="R32" s="10"/>
      <c r="X32" s="10"/>
    </row>
    <row r="33" spans="1:24" x14ac:dyDescent="0.2">
      <c r="R33" s="10"/>
      <c r="X33" s="10"/>
    </row>
    <row r="34" spans="1:24" s="128" customFormat="1" x14ac:dyDescent="0.2">
      <c r="B34" s="57" t="s">
        <v>104</v>
      </c>
      <c r="C34" s="237" t="s">
        <v>143</v>
      </c>
      <c r="R34" s="10"/>
      <c r="X34" s="10"/>
    </row>
    <row r="35" spans="1:24" x14ac:dyDescent="0.2">
      <c r="B35" s="57" t="s">
        <v>105</v>
      </c>
      <c r="C35" s="239">
        <v>48000</v>
      </c>
      <c r="R35" s="10"/>
      <c r="X35" s="10"/>
    </row>
    <row r="36" spans="1:24" x14ac:dyDescent="0.2">
      <c r="B36" s="57" t="s">
        <v>106</v>
      </c>
      <c r="C36" s="239">
        <v>36000</v>
      </c>
      <c r="R36" s="10"/>
      <c r="X36" s="10"/>
    </row>
    <row r="37" spans="1:24" x14ac:dyDescent="0.2">
      <c r="B37" s="57" t="s">
        <v>107</v>
      </c>
      <c r="C37" s="239">
        <v>36000</v>
      </c>
      <c r="R37" s="10"/>
      <c r="X37" s="10"/>
    </row>
    <row r="38" spans="1:24" x14ac:dyDescent="0.2">
      <c r="B38" s="57" t="s">
        <v>108</v>
      </c>
      <c r="C38" s="239">
        <v>36000</v>
      </c>
      <c r="R38" s="10"/>
      <c r="X38" s="10"/>
    </row>
    <row r="39" spans="1:24" x14ac:dyDescent="0.2">
      <c r="A39" s="20"/>
    </row>
    <row r="40" spans="1:24" x14ac:dyDescent="0.2">
      <c r="R40" s="17"/>
      <c r="X40" s="17"/>
    </row>
  </sheetData>
  <sheetProtection password="CAC4" sheet="1" objects="1" scenarios="1"/>
  <dataConsolidate/>
  <customSheetViews>
    <customSheetView guid="{0C0A7354-1E68-4AF0-8238-6CB67405E9AA}" showPageBreaks="1" hiddenColumns="1" showRuler="0">
      <selection activeCell="B10" sqref="B10"/>
      <pageMargins left="0.75" right="0.75" top="1" bottom="1" header="0.5" footer="0.5"/>
      <pageSetup paperSize="9" orientation="landscape" r:id="rId1"/>
      <headerFooter alignWithMargins="0"/>
    </customSheetView>
  </customSheetViews>
  <mergeCells count="11">
    <mergeCell ref="S1:W1"/>
    <mergeCell ref="S2:W2"/>
    <mergeCell ref="B31:C31"/>
    <mergeCell ref="B29:D29"/>
    <mergeCell ref="M2:Q2"/>
    <mergeCell ref="M1:Q1"/>
    <mergeCell ref="F2:I2"/>
    <mergeCell ref="J2:L2"/>
    <mergeCell ref="A1:B1"/>
    <mergeCell ref="C1:D1"/>
    <mergeCell ref="B2:E2"/>
  </mergeCells>
  <phoneticPr fontId="2" type="noConversion"/>
  <conditionalFormatting sqref="N4:N28">
    <cfRule type="cellIs" dxfId="29" priority="18" stopIfTrue="1" operator="notEqual">
      <formula>$I4</formula>
    </cfRule>
  </conditionalFormatting>
  <conditionalFormatting sqref="Q4:Q28">
    <cfRule type="cellIs" dxfId="28" priority="20" stopIfTrue="1" operator="notEqual">
      <formula>L4</formula>
    </cfRule>
  </conditionalFormatting>
  <conditionalFormatting sqref="Q4:Q28">
    <cfRule type="dataBar" priority="17">
      <dataBar showValue="0">
        <cfvo type="formula" val="&quot;&gt;$L$4&quot;"/>
        <cfvo type="formula" val="&quot;&lt;$L$4&quot;"/>
        <color rgb="FF638EC6"/>
      </dataBar>
    </cfRule>
  </conditionalFormatting>
  <conditionalFormatting sqref="M4:M28">
    <cfRule type="cellIs" dxfId="27" priority="16" stopIfTrue="1" operator="notEqual">
      <formula>$H4</formula>
    </cfRule>
  </conditionalFormatting>
  <conditionalFormatting sqref="P4:P28">
    <cfRule type="cellIs" dxfId="26" priority="15" stopIfTrue="1" operator="notEqual">
      <formula>$J4</formula>
    </cfRule>
  </conditionalFormatting>
  <conditionalFormatting sqref="Q29">
    <cfRule type="cellIs" dxfId="25" priority="9" stopIfTrue="1" operator="notEqual">
      <formula>L29</formula>
    </cfRule>
  </conditionalFormatting>
  <conditionalFormatting sqref="Q29">
    <cfRule type="dataBar" priority="8">
      <dataBar showValue="0">
        <cfvo type="formula" val="&quot;&gt;$L$4&quot;"/>
        <cfvo type="formula" val="&quot;&lt;$L$4&quot;"/>
        <color rgb="FF638EC6"/>
      </dataBar>
    </cfRule>
  </conditionalFormatting>
  <conditionalFormatting sqref="T4:T28">
    <cfRule type="cellIs" dxfId="24" priority="6" stopIfTrue="1" operator="notEqual">
      <formula>$I4</formula>
    </cfRule>
  </conditionalFormatting>
  <conditionalFormatting sqref="W4:W28">
    <cfRule type="cellIs" dxfId="23" priority="7" stopIfTrue="1" operator="notEqual">
      <formula>Q4</formula>
    </cfRule>
  </conditionalFormatting>
  <conditionalFormatting sqref="W4:W28">
    <cfRule type="dataBar" priority="5">
      <dataBar showValue="0">
        <cfvo type="formula" val="&quot;&gt;$L$4&quot;"/>
        <cfvo type="formula" val="&quot;&lt;$L$4&quot;"/>
        <color rgb="FF638EC6"/>
      </dataBar>
    </cfRule>
  </conditionalFormatting>
  <conditionalFormatting sqref="S4:S28">
    <cfRule type="cellIs" dxfId="22" priority="4" stopIfTrue="1" operator="notEqual">
      <formula>$H4</formula>
    </cfRule>
  </conditionalFormatting>
  <conditionalFormatting sqref="V4:V28">
    <cfRule type="cellIs" dxfId="21" priority="3" stopIfTrue="1" operator="notEqual">
      <formula>$J4</formula>
    </cfRule>
  </conditionalFormatting>
  <conditionalFormatting sqref="W29">
    <cfRule type="cellIs" dxfId="20" priority="2" stopIfTrue="1" operator="notEqual">
      <formula>Q29</formula>
    </cfRule>
  </conditionalFormatting>
  <conditionalFormatting sqref="W29">
    <cfRule type="dataBar" priority="1">
      <dataBar showValue="0">
        <cfvo type="formula" val="&quot;&gt;$L$4&quot;"/>
        <cfvo type="formula" val="&quot;&lt;$L$4&quot;"/>
        <color rgb="FF638EC6"/>
      </dataBar>
    </cfRule>
  </conditionalFormatting>
  <dataValidations xWindow="912" yWindow="321" count="12">
    <dataValidation type="decimal" errorStyle="information" allowBlank="1" showInputMessage="1" showErrorMessage="1" errorTitle="הקש ביטול " error="במידה והוזן נתון שגוי יש לצאת מהתא, להכנס אליו שנית ולהזין הנתון מחדש" sqref="M4:M28">
      <formula1>0.000001</formula1>
      <formula2>H4</formula2>
    </dataValidation>
    <dataValidation type="decimal" allowBlank="1" showInputMessage="1" showErrorMessage="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 promptTitle="תא מחושב בנוסחה" prompt="אין להקליד נתונים בעמודה זו" sqref="P4:P29 Q29">
      <formula1>G4*M4*N4/12</formula1>
      <formula2>G4*M4*N4/12</formula2>
    </dataValidation>
    <dataValidation operator="lessThan" allowBlank="1" showInputMessage="1" showErrorMessage="1" errorTitle="עפ&quot;י נוהל הכספים 200-03:" error="אחוז התעסוקה במו&quot;פ מוגבל ל-100%._x000a_כמו כן:_x000a_מנכ&quot;ל מוגבל ל-50%  (קוד שכר 3)_x000a_מנכ&quot;ל בחברה שכל עיסוקה מו&quot;פ מוגבל ל-75% (קוד שכר 4)" sqref="H4:H28"/>
    <dataValidation operator="lessThan" allowBlank="1" showInputMessage="1" showErrorMessage="1" error="חלקיות המשרה ואחוז העסקה מוגבלים ל-100% בלבד!_x000a_איש סגל אקדמי במשרה מלאה באקדמיה, תוכר משרתו במו&quot;פ עד לתקרה של 33% משרה" sqref="G4:G28"/>
    <dataValidation type="decimal" allowBlank="1" showInputMessage="1" showErrorMessage="1" sqref="F4:F28">
      <formula1>0</formula1>
      <formula2>999999999</formula2>
    </dataValidation>
    <dataValidation errorStyle="warning" operator="lessThanOrEqual" allowBlank="1" showInputMessage="1" showErrorMessage="1" error="תוכנית מו&quot;פ מוגשת ל-12 חודשים, נא ודאו שנית את מס' חודשי העבודה המבוקשים לעובד. כמו  כן יש להגיש מס' חודשי עבודה שלמים." sqref="I4:I28"/>
    <dataValidation allowBlank="1" showInputMessage="1" showErrorMessage="1" errorTitle="תא מחושב בנוסחא" error="תא זה מחושב בנוסחה:_x000a_ בידך לשנות את אחוז התעסוקה במו&quot;פ ומס' חודשי העבודה במו&quot;פ  וע&quot;י כך לקבוע את הסכום המומלץ._x000a__x000a_על מנת להחזיר המצב לקדמותו, נא הקישו על ביטול" promptTitle="תא מחושב בנוסחה" prompt="אין להקליד נתונים בעמודה זו" sqref="Q4:Q28 W4:W28"/>
    <dataValidation type="decimal" errorStyle="information" allowBlank="1" showInputMessage="1" showErrorMessage="1" errorTitle="הקש ביטול " error="במידה והוזן נתון שגוי יש לצאת מהתא, להכנס אליו שנית ולהזין הנתון מחדש" sqref="S4:S28">
      <formula1>0.000001</formula1>
      <formula2>M4</formula2>
    </dataValidation>
    <dataValidation type="decimal" allowBlank="1" showInputMessage="1" showErrorMessage="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 promptTitle="תא מחושב בנוסחה" prompt="אין להקליד נתונים בעמודה זו" sqref="V29:W29">
      <formula1>L29*S29*T29/12</formula1>
      <formula2>L29*S29*T29/12</formula2>
    </dataValidation>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R3:R37 X3:X37">
      <formula1>0</formula1>
      <formula2>100000000</formula2>
    </dataValidation>
    <dataValidation type="list" allowBlank="1" showInputMessage="1" showErrorMessage="1" errorTitle="יצואן יקר שים לב" error="יש לציין מה מעמד העובד בחברה וסוג ההעסקה._x000a__x000a_נא הקש על התא ועל החץ שבצידו ובחר את ההגדרה המתאימה מרשימת הגלילה" promptTitle="הגדר את סוג ההעסקה" sqref="E4:E28">
      <formula1>$B$35:$B$38</formula1>
    </dataValidation>
    <dataValidation type="decimal" allowBlank="1" showInputMessage="1" showErrorMessage="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 promptTitle="תא מחושב בנוסחה" prompt="אין להקליד נתונים בעמודה זו" sqref="V4:V28">
      <formula1>G4*S4*T4/12</formula1>
      <formula2>G4*S4*T4/12</formula2>
    </dataValidation>
  </dataValidations>
  <printOptions horizontalCentered="1" verticalCentered="1"/>
  <pageMargins left="0.35433070866141736" right="0.39370078740157483" top="0.39370078740157483" bottom="0.43307086614173229" header="0.31496062992125984" footer="0.19685039370078741"/>
  <pageSetup paperSize="9" scale="31" orientation="portrait" r:id="rId2"/>
  <headerFooter alignWithMargins="0">
    <oddFooter>עמוד &amp;P מתוך &amp;N</oddFooter>
  </headerFooter>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enableFormatConditionsCalculation="0">
    <tabColor indexed="42"/>
    <pageSetUpPr fitToPage="1"/>
  </sheetPr>
  <dimension ref="A1:Q97"/>
  <sheetViews>
    <sheetView showGridLines="0" rightToLeft="1" zoomScaleNormal="100" workbookViewId="0">
      <pane xSplit="1" ySplit="2" topLeftCell="B3" activePane="bottomRight" state="frozen"/>
      <selection activeCell="N10" sqref="M10:N10"/>
      <selection pane="topRight" activeCell="N10" sqref="M10:N10"/>
      <selection pane="bottomLeft" activeCell="N10" sqref="M10:N10"/>
      <selection pane="bottomRight" activeCell="B3" sqref="B3"/>
    </sheetView>
  </sheetViews>
  <sheetFormatPr defaultRowHeight="12.75" outlineLevelCol="1" x14ac:dyDescent="0.2"/>
  <cols>
    <col min="1" max="1" width="7.140625" style="20" bestFit="1" customWidth="1"/>
    <col min="2" max="2" width="26.5703125" style="20" customWidth="1"/>
    <col min="3" max="5" width="17.5703125" style="20" customWidth="1"/>
    <col min="6" max="6" width="12.85546875" style="20" customWidth="1"/>
    <col min="7" max="7" width="14.140625" style="20" customWidth="1"/>
    <col min="8" max="8" width="12.5703125" style="20" customWidth="1"/>
    <col min="9" max="9" width="14.85546875" style="20" customWidth="1"/>
    <col min="10" max="10" width="16.140625" style="20" customWidth="1"/>
    <col min="11" max="11" width="32" style="20" hidden="1" customWidth="1" outlineLevel="1"/>
    <col min="12" max="12" width="17.28515625" style="20" hidden="1" customWidth="1" outlineLevel="1"/>
    <col min="13" max="13" width="8.140625" style="1" customWidth="1" collapsed="1"/>
    <col min="14" max="14" width="32" style="20" hidden="1" customWidth="1" outlineLevel="1"/>
    <col min="15" max="15" width="17.28515625" style="20" hidden="1" customWidth="1" outlineLevel="1"/>
    <col min="16" max="16" width="6.85546875" style="1" customWidth="1" collapsed="1"/>
    <col min="17" max="17" width="10" style="20" customWidth="1"/>
    <col min="18" max="16384" width="9.140625" style="20"/>
  </cols>
  <sheetData>
    <row r="1" spans="1:17" ht="32.25" customHeight="1" x14ac:dyDescent="0.2">
      <c r="A1" s="400" t="s">
        <v>66</v>
      </c>
      <c r="B1" s="401"/>
      <c r="C1" s="401"/>
      <c r="D1" s="401"/>
      <c r="E1" s="401"/>
      <c r="F1" s="401"/>
      <c r="G1" s="401"/>
      <c r="H1" s="173"/>
      <c r="I1" s="176" t="s">
        <v>20</v>
      </c>
      <c r="J1" s="174">
        <f>'ראשי-פרטים כלליים וריכוז הוצאות'!F5</f>
        <v>0</v>
      </c>
      <c r="K1" s="399" t="s">
        <v>46</v>
      </c>
      <c r="L1" s="399"/>
      <c r="M1" s="194" t="s">
        <v>93</v>
      </c>
      <c r="N1" s="402" t="s">
        <v>46</v>
      </c>
      <c r="O1" s="402"/>
      <c r="P1" s="195" t="s">
        <v>94</v>
      </c>
    </row>
    <row r="2" spans="1:17" ht="36" customHeight="1" x14ac:dyDescent="0.2">
      <c r="A2" s="82" t="s">
        <v>8</v>
      </c>
      <c r="B2" s="82" t="s">
        <v>54</v>
      </c>
      <c r="C2" s="82" t="s">
        <v>82</v>
      </c>
      <c r="D2" s="82" t="s">
        <v>83</v>
      </c>
      <c r="E2" s="82" t="s">
        <v>63</v>
      </c>
      <c r="F2" s="82" t="s">
        <v>64</v>
      </c>
      <c r="G2" s="2" t="s">
        <v>81</v>
      </c>
      <c r="H2" s="2" t="s">
        <v>65</v>
      </c>
      <c r="I2" s="2" t="s">
        <v>44</v>
      </c>
      <c r="J2" s="2" t="s">
        <v>84</v>
      </c>
      <c r="K2" s="3" t="s">
        <v>17</v>
      </c>
      <c r="L2" s="3" t="s">
        <v>28</v>
      </c>
      <c r="M2" s="10"/>
      <c r="N2" s="187" t="s">
        <v>17</v>
      </c>
      <c r="O2" s="187" t="s">
        <v>28</v>
      </c>
      <c r="P2" s="10"/>
    </row>
    <row r="3" spans="1:17" s="48" customFormat="1" ht="26.25" customHeight="1" x14ac:dyDescent="0.2">
      <c r="A3" s="4">
        <v>1</v>
      </c>
      <c r="B3" s="249"/>
      <c r="C3" s="251"/>
      <c r="D3" s="137"/>
      <c r="E3" s="6"/>
      <c r="F3" s="11"/>
      <c r="G3" s="6"/>
      <c r="H3" s="11"/>
      <c r="I3" s="7">
        <f t="shared" ref="I3:I27" si="0">IF(COUNTA(B3:D3)=3,H3+G3+F3,0)</f>
        <v>0</v>
      </c>
      <c r="J3" s="175">
        <f>IF(COUNTA(B3:D3)=3,IF(E3&gt;0,(IF((H3/E3)&gt;1000,(1000*E3)+G3+F3,H3+G3+F3)),G3+F3),0)</f>
        <v>0</v>
      </c>
      <c r="K3" s="8"/>
      <c r="L3" s="9">
        <f>J3</f>
        <v>0</v>
      </c>
      <c r="M3" s="10"/>
      <c r="N3" s="8"/>
      <c r="O3" s="188">
        <f>L3</f>
        <v>0</v>
      </c>
      <c r="P3" s="10"/>
      <c r="Q3" s="181" t="str">
        <f>IF(AND(E3=0,H3&gt;0),"משך הנסיעה לא דווח ולכן לא יכלל האשל בסכום הסופי",( IF(E3&gt;0,IF(H3/E3&gt;700,"דיווח הוצאות האשל חרג מסך של 700 שח ליום ולכן הוגבל",""),"")))</f>
        <v/>
      </c>
    </row>
    <row r="4" spans="1:17" s="48" customFormat="1" ht="26.25" customHeight="1" x14ac:dyDescent="0.2">
      <c r="A4" s="4">
        <v>2</v>
      </c>
      <c r="B4" s="5"/>
      <c r="C4" s="11"/>
      <c r="D4" s="138"/>
      <c r="E4" s="11"/>
      <c r="F4" s="11"/>
      <c r="G4" s="11"/>
      <c r="H4" s="11"/>
      <c r="I4" s="7">
        <f t="shared" si="0"/>
        <v>0</v>
      </c>
      <c r="J4" s="175">
        <f t="shared" ref="J4:J27" si="1">IF(COUNTA(B4:D4)=3,IF(E4&gt;0,(IF((H4/E4)&gt;1000,(1000*E4)+G4+F4,H4+G4+F4)),G4+F4),0)</f>
        <v>0</v>
      </c>
      <c r="K4" s="8"/>
      <c r="L4" s="9">
        <f t="shared" ref="L4:L27" si="2">J4</f>
        <v>0</v>
      </c>
      <c r="M4" s="10"/>
      <c r="N4" s="8"/>
      <c r="O4" s="188">
        <f t="shared" ref="O4:O27" si="3">L4</f>
        <v>0</v>
      </c>
      <c r="P4" s="10"/>
      <c r="Q4" s="181" t="str">
        <f t="shared" ref="Q4:Q27" si="4">IF(AND(E4=0,H4&gt;0),"משך הנסיעה לא דווח ולכן לא יכלל האשל בסכום הסופי",( IF(E4&gt;0,IF(H4/E4&gt;700,"דיווח הוצאות האשל חרג מסך של 700 שח ליום ולכן הוגבל",""),"")))</f>
        <v/>
      </c>
    </row>
    <row r="5" spans="1:17" s="48" customFormat="1" ht="26.25" customHeight="1" x14ac:dyDescent="0.2">
      <c r="A5" s="4">
        <v>3</v>
      </c>
      <c r="B5" s="5"/>
      <c r="C5" s="11"/>
      <c r="D5" s="138"/>
      <c r="E5" s="11"/>
      <c r="F5" s="11"/>
      <c r="G5" s="11"/>
      <c r="H5" s="11"/>
      <c r="I5" s="7">
        <f t="shared" si="0"/>
        <v>0</v>
      </c>
      <c r="J5" s="175">
        <f t="shared" si="1"/>
        <v>0</v>
      </c>
      <c r="K5" s="8"/>
      <c r="L5" s="9">
        <f t="shared" si="2"/>
        <v>0</v>
      </c>
      <c r="M5" s="10"/>
      <c r="N5" s="8"/>
      <c r="O5" s="188">
        <f t="shared" si="3"/>
        <v>0</v>
      </c>
      <c r="P5" s="10"/>
      <c r="Q5" s="181" t="str">
        <f t="shared" si="4"/>
        <v/>
      </c>
    </row>
    <row r="6" spans="1:17" s="48" customFormat="1" ht="26.25" customHeight="1" x14ac:dyDescent="0.2">
      <c r="A6" s="4">
        <v>4</v>
      </c>
      <c r="B6" s="5"/>
      <c r="C6" s="11"/>
      <c r="D6" s="138"/>
      <c r="E6" s="11"/>
      <c r="F6" s="11"/>
      <c r="G6" s="11"/>
      <c r="H6" s="11"/>
      <c r="I6" s="7">
        <f t="shared" si="0"/>
        <v>0</v>
      </c>
      <c r="J6" s="175">
        <f t="shared" si="1"/>
        <v>0</v>
      </c>
      <c r="K6" s="8"/>
      <c r="L6" s="9">
        <f t="shared" si="2"/>
        <v>0</v>
      </c>
      <c r="M6" s="10"/>
      <c r="N6" s="8"/>
      <c r="O6" s="188">
        <f t="shared" si="3"/>
        <v>0</v>
      </c>
      <c r="P6" s="10"/>
      <c r="Q6" s="181" t="str">
        <f t="shared" si="4"/>
        <v/>
      </c>
    </row>
    <row r="7" spans="1:17" s="48" customFormat="1" ht="26.25" customHeight="1" x14ac:dyDescent="0.2">
      <c r="A7" s="4">
        <v>5</v>
      </c>
      <c r="B7" s="5"/>
      <c r="C7" s="11"/>
      <c r="D7" s="138"/>
      <c r="E7" s="11"/>
      <c r="F7" s="11"/>
      <c r="G7" s="11"/>
      <c r="H7" s="11"/>
      <c r="I7" s="7">
        <f t="shared" si="0"/>
        <v>0</v>
      </c>
      <c r="J7" s="175">
        <f t="shared" si="1"/>
        <v>0</v>
      </c>
      <c r="K7" s="8"/>
      <c r="L7" s="9">
        <f t="shared" si="2"/>
        <v>0</v>
      </c>
      <c r="M7" s="10"/>
      <c r="N7" s="8"/>
      <c r="O7" s="188">
        <f t="shared" si="3"/>
        <v>0</v>
      </c>
      <c r="P7" s="10"/>
      <c r="Q7" s="181" t="str">
        <f t="shared" si="4"/>
        <v/>
      </c>
    </row>
    <row r="8" spans="1:17" s="48" customFormat="1" ht="26.25" customHeight="1" x14ac:dyDescent="0.2">
      <c r="A8" s="4">
        <v>6</v>
      </c>
      <c r="B8" s="5"/>
      <c r="C8" s="11"/>
      <c r="D8" s="138"/>
      <c r="E8" s="11"/>
      <c r="F8" s="11"/>
      <c r="G8" s="11"/>
      <c r="H8" s="11"/>
      <c r="I8" s="7">
        <f t="shared" si="0"/>
        <v>0</v>
      </c>
      <c r="J8" s="175">
        <f t="shared" si="1"/>
        <v>0</v>
      </c>
      <c r="K8" s="8"/>
      <c r="L8" s="9">
        <f t="shared" si="2"/>
        <v>0</v>
      </c>
      <c r="M8" s="10"/>
      <c r="N8" s="8"/>
      <c r="O8" s="188">
        <f t="shared" si="3"/>
        <v>0</v>
      </c>
      <c r="P8" s="10"/>
      <c r="Q8" s="181" t="str">
        <f t="shared" si="4"/>
        <v/>
      </c>
    </row>
    <row r="9" spans="1:17" s="48" customFormat="1" ht="26.25" customHeight="1" x14ac:dyDescent="0.2">
      <c r="A9" s="4">
        <v>7</v>
      </c>
      <c r="B9" s="5"/>
      <c r="C9" s="11"/>
      <c r="D9" s="138"/>
      <c r="E9" s="11"/>
      <c r="F9" s="11"/>
      <c r="G9" s="11"/>
      <c r="H9" s="11"/>
      <c r="I9" s="7">
        <f t="shared" si="0"/>
        <v>0</v>
      </c>
      <c r="J9" s="175">
        <f t="shared" si="1"/>
        <v>0</v>
      </c>
      <c r="K9" s="8"/>
      <c r="L9" s="9">
        <f t="shared" si="2"/>
        <v>0</v>
      </c>
      <c r="M9" s="10"/>
      <c r="N9" s="8"/>
      <c r="O9" s="188">
        <f t="shared" si="3"/>
        <v>0</v>
      </c>
      <c r="P9" s="10"/>
      <c r="Q9" s="181" t="str">
        <f t="shared" si="4"/>
        <v/>
      </c>
    </row>
    <row r="10" spans="1:17" s="48" customFormat="1" ht="26.25" customHeight="1" x14ac:dyDescent="0.2">
      <c r="A10" s="4">
        <v>8</v>
      </c>
      <c r="B10" s="5"/>
      <c r="C10" s="11"/>
      <c r="D10" s="138"/>
      <c r="E10" s="11"/>
      <c r="F10" s="11"/>
      <c r="G10" s="11"/>
      <c r="H10" s="11"/>
      <c r="I10" s="7">
        <f t="shared" si="0"/>
        <v>0</v>
      </c>
      <c r="J10" s="175">
        <f t="shared" si="1"/>
        <v>0</v>
      </c>
      <c r="K10" s="8"/>
      <c r="L10" s="9">
        <f t="shared" si="2"/>
        <v>0</v>
      </c>
      <c r="M10" s="10"/>
      <c r="N10" s="8"/>
      <c r="O10" s="188">
        <f t="shared" si="3"/>
        <v>0</v>
      </c>
      <c r="P10" s="10"/>
      <c r="Q10" s="181" t="str">
        <f t="shared" si="4"/>
        <v/>
      </c>
    </row>
    <row r="11" spans="1:17" s="48" customFormat="1" ht="26.25" customHeight="1" x14ac:dyDescent="0.2">
      <c r="A11" s="4">
        <v>9</v>
      </c>
      <c r="B11" s="5"/>
      <c r="C11" s="11"/>
      <c r="D11" s="138"/>
      <c r="E11" s="11"/>
      <c r="F11" s="11"/>
      <c r="G11" s="11"/>
      <c r="H11" s="11"/>
      <c r="I11" s="7">
        <f t="shared" si="0"/>
        <v>0</v>
      </c>
      <c r="J11" s="175">
        <f t="shared" si="1"/>
        <v>0</v>
      </c>
      <c r="K11" s="8"/>
      <c r="L11" s="9">
        <f t="shared" si="2"/>
        <v>0</v>
      </c>
      <c r="M11" s="10"/>
      <c r="N11" s="8"/>
      <c r="O11" s="188">
        <f t="shared" si="3"/>
        <v>0</v>
      </c>
      <c r="P11" s="10"/>
      <c r="Q11" s="181" t="str">
        <f t="shared" si="4"/>
        <v/>
      </c>
    </row>
    <row r="12" spans="1:17" s="48" customFormat="1" ht="26.25" customHeight="1" x14ac:dyDescent="0.2">
      <c r="A12" s="4">
        <v>10</v>
      </c>
      <c r="B12" s="5"/>
      <c r="C12" s="11"/>
      <c r="D12" s="138"/>
      <c r="E12" s="11"/>
      <c r="F12" s="11"/>
      <c r="G12" s="11"/>
      <c r="H12" s="11"/>
      <c r="I12" s="7">
        <f t="shared" si="0"/>
        <v>0</v>
      </c>
      <c r="J12" s="175">
        <f t="shared" si="1"/>
        <v>0</v>
      </c>
      <c r="K12" s="8"/>
      <c r="L12" s="9">
        <f t="shared" si="2"/>
        <v>0</v>
      </c>
      <c r="M12" s="10"/>
      <c r="N12" s="8"/>
      <c r="O12" s="188">
        <f t="shared" si="3"/>
        <v>0</v>
      </c>
      <c r="P12" s="10"/>
      <c r="Q12" s="181" t="str">
        <f t="shared" si="4"/>
        <v/>
      </c>
    </row>
    <row r="13" spans="1:17" s="48" customFormat="1" ht="26.25" customHeight="1" x14ac:dyDescent="0.2">
      <c r="A13" s="4">
        <v>11</v>
      </c>
      <c r="B13" s="5"/>
      <c r="C13" s="11"/>
      <c r="D13" s="138"/>
      <c r="E13" s="11"/>
      <c r="F13" s="11"/>
      <c r="G13" s="11"/>
      <c r="H13" s="11"/>
      <c r="I13" s="7">
        <f t="shared" si="0"/>
        <v>0</v>
      </c>
      <c r="J13" s="175">
        <f t="shared" si="1"/>
        <v>0</v>
      </c>
      <c r="K13" s="8"/>
      <c r="L13" s="9">
        <f t="shared" si="2"/>
        <v>0</v>
      </c>
      <c r="M13" s="10"/>
      <c r="N13" s="8"/>
      <c r="O13" s="188">
        <f t="shared" si="3"/>
        <v>0</v>
      </c>
      <c r="P13" s="10"/>
      <c r="Q13" s="181" t="str">
        <f t="shared" si="4"/>
        <v/>
      </c>
    </row>
    <row r="14" spans="1:17" s="48" customFormat="1" ht="26.25" customHeight="1" x14ac:dyDescent="0.2">
      <c r="A14" s="4">
        <v>12</v>
      </c>
      <c r="B14" s="5"/>
      <c r="C14" s="11"/>
      <c r="D14" s="138"/>
      <c r="E14" s="11"/>
      <c r="F14" s="11"/>
      <c r="G14" s="11"/>
      <c r="H14" s="11"/>
      <c r="I14" s="7">
        <f t="shared" si="0"/>
        <v>0</v>
      </c>
      <c r="J14" s="175">
        <f t="shared" si="1"/>
        <v>0</v>
      </c>
      <c r="K14" s="8"/>
      <c r="L14" s="9">
        <f t="shared" si="2"/>
        <v>0</v>
      </c>
      <c r="M14" s="10"/>
      <c r="N14" s="8"/>
      <c r="O14" s="188">
        <f t="shared" si="3"/>
        <v>0</v>
      </c>
      <c r="P14" s="10"/>
      <c r="Q14" s="181" t="str">
        <f t="shared" si="4"/>
        <v/>
      </c>
    </row>
    <row r="15" spans="1:17" s="48" customFormat="1" ht="26.25" customHeight="1" x14ac:dyDescent="0.2">
      <c r="A15" s="4">
        <v>13</v>
      </c>
      <c r="B15" s="5"/>
      <c r="C15" s="11"/>
      <c r="D15" s="138"/>
      <c r="E15" s="11"/>
      <c r="F15" s="11"/>
      <c r="G15" s="11"/>
      <c r="H15" s="11"/>
      <c r="I15" s="7">
        <f t="shared" si="0"/>
        <v>0</v>
      </c>
      <c r="J15" s="175">
        <f t="shared" si="1"/>
        <v>0</v>
      </c>
      <c r="K15" s="8"/>
      <c r="L15" s="9">
        <f t="shared" si="2"/>
        <v>0</v>
      </c>
      <c r="M15" s="10"/>
      <c r="N15" s="8"/>
      <c r="O15" s="188">
        <f t="shared" si="3"/>
        <v>0</v>
      </c>
      <c r="P15" s="10"/>
      <c r="Q15" s="181" t="str">
        <f t="shared" si="4"/>
        <v/>
      </c>
    </row>
    <row r="16" spans="1:17" s="48" customFormat="1" ht="26.25" customHeight="1" x14ac:dyDescent="0.2">
      <c r="A16" s="4">
        <v>14</v>
      </c>
      <c r="B16" s="5"/>
      <c r="C16" s="11"/>
      <c r="D16" s="138"/>
      <c r="E16" s="11"/>
      <c r="F16" s="11"/>
      <c r="G16" s="11"/>
      <c r="H16" s="11"/>
      <c r="I16" s="7">
        <f t="shared" si="0"/>
        <v>0</v>
      </c>
      <c r="J16" s="175">
        <f t="shared" si="1"/>
        <v>0</v>
      </c>
      <c r="K16" s="8"/>
      <c r="L16" s="9">
        <f t="shared" si="2"/>
        <v>0</v>
      </c>
      <c r="M16" s="10"/>
      <c r="N16" s="8"/>
      <c r="O16" s="188">
        <f t="shared" si="3"/>
        <v>0</v>
      </c>
      <c r="P16" s="10"/>
      <c r="Q16" s="181" t="str">
        <f t="shared" si="4"/>
        <v/>
      </c>
    </row>
    <row r="17" spans="1:17" s="48" customFormat="1" ht="26.25" customHeight="1" x14ac:dyDescent="0.2">
      <c r="A17" s="4">
        <v>15</v>
      </c>
      <c r="B17" s="5"/>
      <c r="C17" s="11"/>
      <c r="D17" s="138"/>
      <c r="E17" s="11"/>
      <c r="F17" s="11"/>
      <c r="G17" s="11"/>
      <c r="H17" s="11"/>
      <c r="I17" s="7">
        <f t="shared" ref="I17:I22" si="5">IF(COUNTA(B17:D17)=3,H17+G17+F17,0)</f>
        <v>0</v>
      </c>
      <c r="J17" s="175">
        <f t="shared" si="1"/>
        <v>0</v>
      </c>
      <c r="K17" s="8"/>
      <c r="L17" s="9">
        <f t="shared" ref="L17:L22" si="6">J17</f>
        <v>0</v>
      </c>
      <c r="M17" s="10"/>
      <c r="N17" s="8"/>
      <c r="O17" s="188">
        <f t="shared" si="3"/>
        <v>0</v>
      </c>
      <c r="P17" s="10"/>
      <c r="Q17" s="181"/>
    </row>
    <row r="18" spans="1:17" s="48" customFormat="1" ht="26.25" customHeight="1" x14ac:dyDescent="0.2">
      <c r="A18" s="4">
        <v>16</v>
      </c>
      <c r="B18" s="5"/>
      <c r="C18" s="11"/>
      <c r="D18" s="138"/>
      <c r="E18" s="11"/>
      <c r="F18" s="11"/>
      <c r="G18" s="11"/>
      <c r="H18" s="11"/>
      <c r="I18" s="7">
        <f t="shared" si="5"/>
        <v>0</v>
      </c>
      <c r="J18" s="175">
        <f t="shared" si="1"/>
        <v>0</v>
      </c>
      <c r="K18" s="8"/>
      <c r="L18" s="9">
        <f t="shared" si="6"/>
        <v>0</v>
      </c>
      <c r="M18" s="10"/>
      <c r="N18" s="8"/>
      <c r="O18" s="188">
        <f t="shared" si="3"/>
        <v>0</v>
      </c>
      <c r="P18" s="10"/>
      <c r="Q18" s="181"/>
    </row>
    <row r="19" spans="1:17" s="48" customFormat="1" ht="26.25" customHeight="1" x14ac:dyDescent="0.2">
      <c r="A19" s="4">
        <v>17</v>
      </c>
      <c r="B19" s="5"/>
      <c r="C19" s="11"/>
      <c r="D19" s="138"/>
      <c r="E19" s="11"/>
      <c r="F19" s="11"/>
      <c r="G19" s="11"/>
      <c r="H19" s="11"/>
      <c r="I19" s="7">
        <f t="shared" si="5"/>
        <v>0</v>
      </c>
      <c r="J19" s="175">
        <f t="shared" si="1"/>
        <v>0</v>
      </c>
      <c r="K19" s="8"/>
      <c r="L19" s="9">
        <f t="shared" si="6"/>
        <v>0</v>
      </c>
      <c r="M19" s="10"/>
      <c r="N19" s="8"/>
      <c r="O19" s="188">
        <f t="shared" si="3"/>
        <v>0</v>
      </c>
      <c r="P19" s="10"/>
      <c r="Q19" s="181"/>
    </row>
    <row r="20" spans="1:17" s="48" customFormat="1" ht="26.25" customHeight="1" x14ac:dyDescent="0.2">
      <c r="A20" s="4">
        <v>18</v>
      </c>
      <c r="B20" s="5"/>
      <c r="C20" s="11"/>
      <c r="D20" s="138"/>
      <c r="E20" s="11"/>
      <c r="F20" s="11"/>
      <c r="G20" s="11"/>
      <c r="H20" s="11"/>
      <c r="I20" s="7">
        <f t="shared" si="5"/>
        <v>0</v>
      </c>
      <c r="J20" s="175">
        <f t="shared" si="1"/>
        <v>0</v>
      </c>
      <c r="K20" s="8"/>
      <c r="L20" s="9">
        <f t="shared" si="6"/>
        <v>0</v>
      </c>
      <c r="M20" s="10"/>
      <c r="N20" s="8"/>
      <c r="O20" s="188">
        <f t="shared" si="3"/>
        <v>0</v>
      </c>
      <c r="P20" s="10"/>
      <c r="Q20" s="181"/>
    </row>
    <row r="21" spans="1:17" s="48" customFormat="1" ht="26.25" customHeight="1" x14ac:dyDescent="0.2">
      <c r="A21" s="4">
        <v>19</v>
      </c>
      <c r="B21" s="5"/>
      <c r="C21" s="11"/>
      <c r="D21" s="138"/>
      <c r="E21" s="11"/>
      <c r="F21" s="11"/>
      <c r="G21" s="11"/>
      <c r="H21" s="11"/>
      <c r="I21" s="7">
        <f t="shared" si="5"/>
        <v>0</v>
      </c>
      <c r="J21" s="175">
        <f t="shared" si="1"/>
        <v>0</v>
      </c>
      <c r="K21" s="8"/>
      <c r="L21" s="9">
        <f t="shared" si="6"/>
        <v>0</v>
      </c>
      <c r="M21" s="10"/>
      <c r="N21" s="8"/>
      <c r="O21" s="188">
        <f t="shared" si="3"/>
        <v>0</v>
      </c>
      <c r="P21" s="10"/>
      <c r="Q21" s="181"/>
    </row>
    <row r="22" spans="1:17" s="48" customFormat="1" ht="26.25" customHeight="1" x14ac:dyDescent="0.2">
      <c r="A22" s="4">
        <v>20</v>
      </c>
      <c r="B22" s="5"/>
      <c r="C22" s="11"/>
      <c r="D22" s="138"/>
      <c r="E22" s="11"/>
      <c r="F22" s="11"/>
      <c r="G22" s="11"/>
      <c r="H22" s="11"/>
      <c r="I22" s="7">
        <f t="shared" si="5"/>
        <v>0</v>
      </c>
      <c r="J22" s="175">
        <f t="shared" si="1"/>
        <v>0</v>
      </c>
      <c r="K22" s="8"/>
      <c r="L22" s="9">
        <f t="shared" si="6"/>
        <v>0</v>
      </c>
      <c r="M22" s="10"/>
      <c r="N22" s="8"/>
      <c r="O22" s="188">
        <f t="shared" si="3"/>
        <v>0</v>
      </c>
      <c r="P22" s="10"/>
      <c r="Q22" s="181" t="str">
        <f t="shared" si="4"/>
        <v/>
      </c>
    </row>
    <row r="23" spans="1:17" s="48" customFormat="1" ht="26.25" customHeight="1" x14ac:dyDescent="0.2">
      <c r="A23" s="4">
        <v>21</v>
      </c>
      <c r="B23" s="5"/>
      <c r="C23" s="11"/>
      <c r="D23" s="138"/>
      <c r="E23" s="11"/>
      <c r="F23" s="11"/>
      <c r="G23" s="11"/>
      <c r="H23" s="11"/>
      <c r="I23" s="7">
        <f t="shared" si="0"/>
        <v>0</v>
      </c>
      <c r="J23" s="175">
        <f t="shared" si="1"/>
        <v>0</v>
      </c>
      <c r="K23" s="8"/>
      <c r="L23" s="9">
        <f t="shared" si="2"/>
        <v>0</v>
      </c>
      <c r="M23" s="10"/>
      <c r="N23" s="8"/>
      <c r="O23" s="188">
        <f t="shared" si="3"/>
        <v>0</v>
      </c>
      <c r="P23" s="10"/>
      <c r="Q23" s="181" t="str">
        <f t="shared" si="4"/>
        <v/>
      </c>
    </row>
    <row r="24" spans="1:17" s="48" customFormat="1" ht="26.25" customHeight="1" x14ac:dyDescent="0.2">
      <c r="A24" s="4">
        <v>22</v>
      </c>
      <c r="B24" s="5"/>
      <c r="C24" s="11"/>
      <c r="D24" s="138"/>
      <c r="E24" s="11"/>
      <c r="F24" s="11"/>
      <c r="G24" s="11"/>
      <c r="H24" s="11"/>
      <c r="I24" s="7">
        <f t="shared" si="0"/>
        <v>0</v>
      </c>
      <c r="J24" s="175">
        <f t="shared" si="1"/>
        <v>0</v>
      </c>
      <c r="K24" s="8"/>
      <c r="L24" s="9">
        <f t="shared" si="2"/>
        <v>0</v>
      </c>
      <c r="M24" s="10"/>
      <c r="N24" s="8"/>
      <c r="O24" s="188">
        <f t="shared" si="3"/>
        <v>0</v>
      </c>
      <c r="P24" s="10"/>
      <c r="Q24" s="181" t="str">
        <f t="shared" si="4"/>
        <v/>
      </c>
    </row>
    <row r="25" spans="1:17" s="48" customFormat="1" ht="26.25" customHeight="1" x14ac:dyDescent="0.2">
      <c r="A25" s="4">
        <v>23</v>
      </c>
      <c r="B25" s="5"/>
      <c r="C25" s="11"/>
      <c r="D25" s="138"/>
      <c r="E25" s="11"/>
      <c r="F25" s="11"/>
      <c r="G25" s="11"/>
      <c r="H25" s="11"/>
      <c r="I25" s="7">
        <f t="shared" si="0"/>
        <v>0</v>
      </c>
      <c r="J25" s="175">
        <f t="shared" si="1"/>
        <v>0</v>
      </c>
      <c r="K25" s="8"/>
      <c r="L25" s="9">
        <f t="shared" si="2"/>
        <v>0</v>
      </c>
      <c r="M25" s="10"/>
      <c r="N25" s="8"/>
      <c r="O25" s="188">
        <f t="shared" si="3"/>
        <v>0</v>
      </c>
      <c r="P25" s="10"/>
      <c r="Q25" s="181" t="str">
        <f t="shared" si="4"/>
        <v/>
      </c>
    </row>
    <row r="26" spans="1:17" s="48" customFormat="1" ht="26.25" customHeight="1" x14ac:dyDescent="0.2">
      <c r="A26" s="4">
        <v>24</v>
      </c>
      <c r="B26" s="5"/>
      <c r="C26" s="11"/>
      <c r="D26" s="138"/>
      <c r="E26" s="11"/>
      <c r="F26" s="11"/>
      <c r="G26" s="11"/>
      <c r="H26" s="11"/>
      <c r="I26" s="7">
        <f t="shared" si="0"/>
        <v>0</v>
      </c>
      <c r="J26" s="175">
        <f t="shared" si="1"/>
        <v>0</v>
      </c>
      <c r="K26" s="8"/>
      <c r="L26" s="9">
        <f t="shared" si="2"/>
        <v>0</v>
      </c>
      <c r="M26" s="10"/>
      <c r="N26" s="8"/>
      <c r="O26" s="188">
        <f t="shared" si="3"/>
        <v>0</v>
      </c>
      <c r="P26" s="10"/>
      <c r="Q26" s="181" t="str">
        <f t="shared" si="4"/>
        <v/>
      </c>
    </row>
    <row r="27" spans="1:17" s="48" customFormat="1" ht="26.25" customHeight="1" x14ac:dyDescent="0.2">
      <c r="A27" s="4">
        <v>25</v>
      </c>
      <c r="B27" s="5"/>
      <c r="C27" s="11"/>
      <c r="D27" s="138"/>
      <c r="E27" s="11"/>
      <c r="F27" s="11"/>
      <c r="G27" s="11"/>
      <c r="H27" s="11"/>
      <c r="I27" s="7">
        <f t="shared" si="0"/>
        <v>0</v>
      </c>
      <c r="J27" s="175">
        <f t="shared" si="1"/>
        <v>0</v>
      </c>
      <c r="K27" s="8"/>
      <c r="L27" s="9">
        <f t="shared" si="2"/>
        <v>0</v>
      </c>
      <c r="M27" s="10"/>
      <c r="N27" s="8"/>
      <c r="O27" s="188">
        <f t="shared" si="3"/>
        <v>0</v>
      </c>
      <c r="P27" s="10"/>
      <c r="Q27" s="181" t="str">
        <f t="shared" si="4"/>
        <v/>
      </c>
    </row>
    <row r="28" spans="1:17" s="48" customFormat="1" ht="25.5" customHeight="1" x14ac:dyDescent="0.2">
      <c r="A28" s="12"/>
      <c r="B28" s="13" t="s">
        <v>2</v>
      </c>
      <c r="C28" s="7"/>
      <c r="D28" s="7"/>
      <c r="E28" s="7"/>
      <c r="F28" s="7"/>
      <c r="G28" s="7"/>
      <c r="H28" s="7"/>
      <c r="I28" s="14">
        <f>SUM(I3:I27)</f>
        <v>0</v>
      </c>
      <c r="J28" s="14">
        <f>SUM(J3:J27)</f>
        <v>0</v>
      </c>
      <c r="K28" s="16"/>
      <c r="L28" s="9">
        <f>MIN(SUM(L3:L27),0.2*('ראשי-פרטים כלליים וריכוז הוצאות'!C20+'ראשי-פרטים כלליים וריכוז הוצאות'!C22+'ראשי-פרטים כלליים וריכוז הוצאות'!C23+'ראשי-פרטים כלליים וריכוז הוצאות'!C24+'ראשי-פרטים כלליים וריכוז הוצאות'!C25+'ראשי-פרטים כלליים וריכוז הוצאות'!C26)/0.8)</f>
        <v>0</v>
      </c>
      <c r="M28" s="10"/>
      <c r="N28" s="189"/>
      <c r="O28" s="188">
        <f>SUM(O3:O27)</f>
        <v>0</v>
      </c>
      <c r="P28" s="10"/>
    </row>
    <row r="29" spans="1:17" ht="12.75" customHeight="1" x14ac:dyDescent="0.2">
      <c r="I29" s="397" t="str">
        <f>IF('ראשי-פרטים כלליים וריכוז הוצאות'!C27=0,"",IF('טיסות נסיעות ואשל'!J28/('ראשי-פרטים כלליים וריכוז הוצאות'!C20+'ראשי-פרטים כלליים וריכוז הוצאות'!C22+'ראשי-פרטים כלליים וריכוז הוצאות'!C23+'ראשי-פרטים כלליים וריכוז הוצאות'!C24+'ראשי-פרטים כלליים וריכוז הוצאות'!C25+'ראשי-פרטים כלליים וריכוז הוצאות'!C26+'טיסות נסיעות ואשל'!J28)&gt;0.2,"לתשומת ליבכם - מחישוב הסכומים שהוזנו עד כה צפוי שהסכום הסופי לסעיף נסיעות יוגבל בגליון המרכז לתקרה של 20 אחוז וזאת על פי ההנחיות",""))</f>
        <v/>
      </c>
      <c r="J29" s="397"/>
      <c r="M29" s="10"/>
      <c r="P29" s="10"/>
    </row>
    <row r="30" spans="1:17" ht="12.75" customHeight="1" x14ac:dyDescent="0.2">
      <c r="H30" s="179"/>
      <c r="I30" s="398"/>
      <c r="J30" s="398"/>
      <c r="K30" s="101"/>
      <c r="L30" s="101"/>
      <c r="M30" s="10"/>
      <c r="N30" s="101"/>
      <c r="O30" s="101"/>
      <c r="P30" s="10"/>
    </row>
    <row r="31" spans="1:17" ht="12.75" customHeight="1" x14ac:dyDescent="0.2">
      <c r="H31" s="179"/>
      <c r="I31" s="398"/>
      <c r="J31" s="398"/>
      <c r="M31" s="10"/>
      <c r="P31" s="10"/>
    </row>
    <row r="32" spans="1:17" ht="12.75" customHeight="1" x14ac:dyDescent="0.2">
      <c r="H32" s="179"/>
      <c r="I32" s="398"/>
      <c r="J32" s="398"/>
      <c r="M32" s="10"/>
      <c r="P32" s="10"/>
    </row>
    <row r="33" spans="8:17" ht="16.5" customHeight="1" x14ac:dyDescent="0.2">
      <c r="H33" s="179"/>
      <c r="I33" s="398"/>
      <c r="J33" s="398"/>
      <c r="M33" s="10"/>
      <c r="P33" s="10"/>
    </row>
    <row r="34" spans="8:17" ht="12.75" customHeight="1" x14ac:dyDescent="0.2">
      <c r="H34" s="179"/>
      <c r="I34" s="398"/>
      <c r="J34" s="398"/>
      <c r="M34" s="10"/>
      <c r="P34" s="10"/>
      <c r="Q34" s="178"/>
    </row>
    <row r="35" spans="8:17" x14ac:dyDescent="0.2">
      <c r="I35" s="398"/>
      <c r="J35" s="398"/>
      <c r="M35" s="10"/>
      <c r="P35" s="10"/>
    </row>
    <row r="36" spans="8:17" x14ac:dyDescent="0.2">
      <c r="I36" s="398"/>
      <c r="J36" s="398"/>
      <c r="M36" s="10"/>
      <c r="P36" s="10"/>
    </row>
    <row r="37" spans="8:17" x14ac:dyDescent="0.2">
      <c r="M37" s="10"/>
      <c r="P37" s="10"/>
    </row>
    <row r="38" spans="8:17" x14ac:dyDescent="0.2">
      <c r="M38" s="10"/>
      <c r="P38" s="10"/>
    </row>
    <row r="40" spans="8:17" x14ac:dyDescent="0.2">
      <c r="M40" s="17"/>
      <c r="P40" s="17"/>
    </row>
    <row r="50" spans="1:1" x14ac:dyDescent="0.2">
      <c r="A50" s="136">
        <v>42005</v>
      </c>
    </row>
    <row r="51" spans="1:1" x14ac:dyDescent="0.2">
      <c r="A51" s="136">
        <v>42036</v>
      </c>
    </row>
    <row r="52" spans="1:1" x14ac:dyDescent="0.2">
      <c r="A52" s="136">
        <v>42064</v>
      </c>
    </row>
    <row r="53" spans="1:1" x14ac:dyDescent="0.2">
      <c r="A53" s="136">
        <v>42095</v>
      </c>
    </row>
    <row r="54" spans="1:1" x14ac:dyDescent="0.2">
      <c r="A54" s="136">
        <v>42125</v>
      </c>
    </row>
    <row r="55" spans="1:1" x14ac:dyDescent="0.2">
      <c r="A55" s="136">
        <v>42156</v>
      </c>
    </row>
    <row r="56" spans="1:1" x14ac:dyDescent="0.2">
      <c r="A56" s="136">
        <v>42186</v>
      </c>
    </row>
    <row r="57" spans="1:1" x14ac:dyDescent="0.2">
      <c r="A57" s="136">
        <v>42217</v>
      </c>
    </row>
    <row r="58" spans="1:1" x14ac:dyDescent="0.2">
      <c r="A58" s="136">
        <v>42248</v>
      </c>
    </row>
    <row r="59" spans="1:1" x14ac:dyDescent="0.2">
      <c r="A59" s="136">
        <v>42278</v>
      </c>
    </row>
    <row r="60" spans="1:1" x14ac:dyDescent="0.2">
      <c r="A60" s="136">
        <v>42309</v>
      </c>
    </row>
    <row r="61" spans="1:1" x14ac:dyDescent="0.2">
      <c r="A61" s="136">
        <v>42339</v>
      </c>
    </row>
    <row r="62" spans="1:1" x14ac:dyDescent="0.2">
      <c r="A62" s="136">
        <v>42370</v>
      </c>
    </row>
    <row r="63" spans="1:1" x14ac:dyDescent="0.2">
      <c r="A63" s="136">
        <v>42401</v>
      </c>
    </row>
    <row r="64" spans="1:1" x14ac:dyDescent="0.2">
      <c r="A64" s="136">
        <v>42430</v>
      </c>
    </row>
    <row r="65" spans="1:1" x14ac:dyDescent="0.2">
      <c r="A65" s="136">
        <v>42461</v>
      </c>
    </row>
    <row r="66" spans="1:1" x14ac:dyDescent="0.2">
      <c r="A66" s="136">
        <v>42491</v>
      </c>
    </row>
    <row r="67" spans="1:1" x14ac:dyDescent="0.2">
      <c r="A67" s="136">
        <v>42522</v>
      </c>
    </row>
    <row r="68" spans="1:1" x14ac:dyDescent="0.2">
      <c r="A68" s="136">
        <v>42552</v>
      </c>
    </row>
    <row r="69" spans="1:1" x14ac:dyDescent="0.2">
      <c r="A69" s="136">
        <v>42583</v>
      </c>
    </row>
    <row r="70" spans="1:1" x14ac:dyDescent="0.2">
      <c r="A70" s="136">
        <v>42614</v>
      </c>
    </row>
    <row r="71" spans="1:1" x14ac:dyDescent="0.2">
      <c r="A71" s="136">
        <v>42644</v>
      </c>
    </row>
    <row r="72" spans="1:1" x14ac:dyDescent="0.2">
      <c r="A72" s="136">
        <v>42675</v>
      </c>
    </row>
    <row r="73" spans="1:1" x14ac:dyDescent="0.2">
      <c r="A73" s="136">
        <v>42705</v>
      </c>
    </row>
    <row r="74" spans="1:1" x14ac:dyDescent="0.2">
      <c r="A74" s="136">
        <v>42736</v>
      </c>
    </row>
    <row r="75" spans="1:1" x14ac:dyDescent="0.2">
      <c r="A75" s="136">
        <v>42767</v>
      </c>
    </row>
    <row r="76" spans="1:1" x14ac:dyDescent="0.2">
      <c r="A76" s="136">
        <v>42795</v>
      </c>
    </row>
    <row r="77" spans="1:1" x14ac:dyDescent="0.2">
      <c r="A77" s="136">
        <v>42826</v>
      </c>
    </row>
    <row r="78" spans="1:1" x14ac:dyDescent="0.2">
      <c r="A78" s="136">
        <v>42856</v>
      </c>
    </row>
    <row r="79" spans="1:1" x14ac:dyDescent="0.2">
      <c r="A79" s="136">
        <v>42887</v>
      </c>
    </row>
    <row r="80" spans="1:1" x14ac:dyDescent="0.2">
      <c r="A80" s="136">
        <v>42917</v>
      </c>
    </row>
    <row r="81" spans="1:1" x14ac:dyDescent="0.2">
      <c r="A81" s="136">
        <v>42948</v>
      </c>
    </row>
    <row r="82" spans="1:1" x14ac:dyDescent="0.2">
      <c r="A82" s="136">
        <v>42979</v>
      </c>
    </row>
    <row r="83" spans="1:1" x14ac:dyDescent="0.2">
      <c r="A83" s="136">
        <v>43009</v>
      </c>
    </row>
    <row r="84" spans="1:1" x14ac:dyDescent="0.2">
      <c r="A84" s="136">
        <v>43040</v>
      </c>
    </row>
    <row r="85" spans="1:1" x14ac:dyDescent="0.2">
      <c r="A85" s="136">
        <v>43070</v>
      </c>
    </row>
    <row r="86" spans="1:1" x14ac:dyDescent="0.2">
      <c r="A86" s="136">
        <v>43101</v>
      </c>
    </row>
    <row r="87" spans="1:1" x14ac:dyDescent="0.2">
      <c r="A87" s="136">
        <v>43132</v>
      </c>
    </row>
    <row r="88" spans="1:1" x14ac:dyDescent="0.2">
      <c r="A88" s="136">
        <v>43160</v>
      </c>
    </row>
    <row r="89" spans="1:1" x14ac:dyDescent="0.2">
      <c r="A89" s="136">
        <v>43191</v>
      </c>
    </row>
    <row r="90" spans="1:1" x14ac:dyDescent="0.2">
      <c r="A90" s="136">
        <v>43221</v>
      </c>
    </row>
    <row r="91" spans="1:1" x14ac:dyDescent="0.2">
      <c r="A91" s="136">
        <v>43252</v>
      </c>
    </row>
    <row r="92" spans="1:1" x14ac:dyDescent="0.2">
      <c r="A92" s="136">
        <v>43282</v>
      </c>
    </row>
    <row r="93" spans="1:1" x14ac:dyDescent="0.2">
      <c r="A93" s="136">
        <v>43313</v>
      </c>
    </row>
    <row r="94" spans="1:1" x14ac:dyDescent="0.2">
      <c r="A94" s="136">
        <v>43344</v>
      </c>
    </row>
    <row r="95" spans="1:1" x14ac:dyDescent="0.2">
      <c r="A95" s="136">
        <v>43374</v>
      </c>
    </row>
    <row r="96" spans="1:1" x14ac:dyDescent="0.2">
      <c r="A96" s="136">
        <v>43405</v>
      </c>
    </row>
    <row r="97" spans="1:1" x14ac:dyDescent="0.2">
      <c r="A97" s="136">
        <v>43435</v>
      </c>
    </row>
  </sheetData>
  <sheetProtection password="CAC4" sheet="1" objects="1" scenarios="1"/>
  <customSheetViews>
    <customSheetView guid="{0C0A7354-1E68-4AF0-8238-6CB67405E9AA}" showRuler="0">
      <selection activeCell="B10" sqref="B10"/>
      <pageMargins left="0.75" right="0.75" top="1" bottom="1" header="0.5" footer="0.5"/>
      <pageSetup paperSize="9" orientation="landscape" r:id="rId1"/>
      <headerFooter alignWithMargins="0"/>
    </customSheetView>
  </customSheetViews>
  <mergeCells count="4">
    <mergeCell ref="I29:J36"/>
    <mergeCell ref="K1:L1"/>
    <mergeCell ref="A1:G1"/>
    <mergeCell ref="N1:O1"/>
  </mergeCells>
  <phoneticPr fontId="2" type="noConversion"/>
  <conditionalFormatting sqref="L3:L27">
    <cfRule type="cellIs" dxfId="19" priority="5" stopIfTrue="1" operator="notEqual">
      <formula>$I3</formula>
    </cfRule>
  </conditionalFormatting>
  <conditionalFormatting sqref="L28">
    <cfRule type="cellIs" dxfId="18" priority="3" stopIfTrue="1" operator="notEqual">
      <formula>$I28</formula>
    </cfRule>
  </conditionalFormatting>
  <conditionalFormatting sqref="O3:O27">
    <cfRule type="cellIs" dxfId="17" priority="2" stopIfTrue="1" operator="notEqual">
      <formula>$I3</formula>
    </cfRule>
  </conditionalFormatting>
  <conditionalFormatting sqref="O28">
    <cfRule type="cellIs" dxfId="16" priority="1" stopIfTrue="1" operator="notEqual">
      <formula>$I28</formula>
    </cfRule>
  </conditionalFormatting>
  <dataValidations xWindow="670" yWindow="257" count="5">
    <dataValidation type="decimal" allowBlank="1" sqref="L3:L27 O3:O27">
      <formula1>0</formula1>
      <formula2>100000000</formula2>
    </dataValidation>
    <dataValidation type="decimal" allowBlank="1" showInputMessage="1" showErrorMessage="1" error="נא להזין הסכום בש&quot;ח באופן תקין" sqref="F3:F27">
      <formula1>0</formula1>
      <formula2>999999999</formula2>
    </dataValidation>
    <dataValidation type="whole" operator="greaterThan" allowBlank="1" showInputMessage="1" showErrorMessage="1" error="נא להזין את הכמות הנדרשת באופן תקין וביחידות שלמות." sqref="H3:H27">
      <formula1>0</formula1>
    </dataValidation>
    <dataValidation type="list" allowBlank="1" showInputMessage="1" showErrorMessage="1" errorTitle="יצואן יקר שים לב" error="יש להקיש על התא ועל החץ שבצידו ולבחור את החודש בו מתוכננת הנסיעה" sqref="D3:D27">
      <formula1>$A$50:$A$97</formula1>
    </dataValidation>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M3:M37 P3:P37">
      <formula1>0</formula1>
      <formula2>100000000</formula2>
    </dataValidation>
  </dataValidations>
  <printOptions horizontalCentered="1"/>
  <pageMargins left="0.19685039370078741" right="0.27559055118110237" top="0.74803149606299213" bottom="0.74803149606299213" header="0.31496062992125984" footer="0.23622047244094491"/>
  <pageSetup paperSize="9" scale="36" orientation="portrait" r:id="rId2"/>
  <headerFooter alignWithMargins="0">
    <oddFooter>עמוד &amp;P מתוך &amp;N</oddFooter>
  </headerFooter>
  <cellWatches>
    <cellWatch r="C23"/>
  </cellWatches>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enableFormatConditionsCalculation="0">
    <tabColor indexed="42"/>
    <pageSetUpPr fitToPage="1"/>
  </sheetPr>
  <dimension ref="A1:J40"/>
  <sheetViews>
    <sheetView rightToLeft="1" workbookViewId="0">
      <pane xSplit="4" ySplit="2" topLeftCell="E3" activePane="bottomRight" state="frozen"/>
      <selection activeCell="N10" sqref="M10:N10"/>
      <selection pane="topRight" activeCell="N10" sqref="M10:N10"/>
      <selection pane="bottomLeft" activeCell="N10" sqref="M10:N10"/>
      <selection pane="bottomRight" activeCell="B3" sqref="B3"/>
    </sheetView>
  </sheetViews>
  <sheetFormatPr defaultRowHeight="12.75" outlineLevelCol="1" x14ac:dyDescent="0.2"/>
  <cols>
    <col min="1" max="1" width="5.85546875" style="1" bestFit="1" customWidth="1"/>
    <col min="2" max="2" width="36" style="1" customWidth="1"/>
    <col min="3" max="3" width="31.7109375" style="1" customWidth="1"/>
    <col min="4" max="4" width="20.140625" style="1" customWidth="1"/>
    <col min="5" max="5" width="23.42578125" style="1" hidden="1" customWidth="1" outlineLevel="1"/>
    <col min="6" max="6" width="17.28515625" style="1" hidden="1" customWidth="1" outlineLevel="1"/>
    <col min="7" max="7" width="8.140625" style="1" customWidth="1" collapsed="1"/>
    <col min="8" max="8" width="23.42578125" style="1" hidden="1" customWidth="1" outlineLevel="1"/>
    <col min="9" max="9" width="17.28515625" style="1" hidden="1" customWidth="1" outlineLevel="1"/>
    <col min="10" max="10" width="6.85546875" style="1" customWidth="1" collapsed="1"/>
    <col min="11" max="16384" width="9.140625" style="1"/>
  </cols>
  <sheetData>
    <row r="1" spans="1:10" s="102" customFormat="1" ht="32.25" customHeight="1" x14ac:dyDescent="0.25">
      <c r="A1" s="404" t="s">
        <v>73</v>
      </c>
      <c r="B1" s="333"/>
      <c r="C1" s="114" t="s">
        <v>20</v>
      </c>
      <c r="D1" s="115">
        <f>'ראשי-פרטים כלליים וריכוז הוצאות'!F5</f>
        <v>0</v>
      </c>
      <c r="E1" s="403" t="s">
        <v>45</v>
      </c>
      <c r="F1" s="399"/>
      <c r="G1" s="194" t="s">
        <v>93</v>
      </c>
      <c r="H1" s="405" t="s">
        <v>91</v>
      </c>
      <c r="I1" s="402"/>
      <c r="J1" s="195" t="s">
        <v>94</v>
      </c>
    </row>
    <row r="2" spans="1:10" ht="25.5" customHeight="1" x14ac:dyDescent="0.2">
      <c r="A2" s="82" t="s">
        <v>8</v>
      </c>
      <c r="B2" s="82" t="s">
        <v>56</v>
      </c>
      <c r="C2" s="2" t="s">
        <v>55</v>
      </c>
      <c r="D2" s="2" t="s">
        <v>44</v>
      </c>
      <c r="E2" s="3" t="s">
        <v>17</v>
      </c>
      <c r="F2" s="3" t="s">
        <v>28</v>
      </c>
      <c r="G2" s="10"/>
      <c r="H2" s="187" t="s">
        <v>17</v>
      </c>
      <c r="I2" s="187" t="s">
        <v>28</v>
      </c>
      <c r="J2" s="10"/>
    </row>
    <row r="3" spans="1:10" s="10" customFormat="1" ht="26.25" customHeight="1" x14ac:dyDescent="0.2">
      <c r="A3" s="4">
        <v>1</v>
      </c>
      <c r="B3" s="253"/>
      <c r="C3" s="253"/>
      <c r="D3" s="116"/>
      <c r="E3" s="8"/>
      <c r="F3" s="9">
        <f t="shared" ref="F3:F22" si="0">D3</f>
        <v>0</v>
      </c>
      <c r="H3" s="8"/>
      <c r="I3" s="188">
        <f t="shared" ref="I3:I22" si="1">F3</f>
        <v>0</v>
      </c>
    </row>
    <row r="4" spans="1:10" s="10" customFormat="1" ht="26.25" customHeight="1" x14ac:dyDescent="0.2">
      <c r="A4" s="4">
        <v>2</v>
      </c>
      <c r="B4" s="87"/>
      <c r="C4" s="87"/>
      <c r="D4" s="116"/>
      <c r="E4" s="8"/>
      <c r="F4" s="9">
        <f t="shared" si="0"/>
        <v>0</v>
      </c>
      <c r="H4" s="8"/>
      <c r="I4" s="188">
        <f t="shared" si="1"/>
        <v>0</v>
      </c>
    </row>
    <row r="5" spans="1:10" s="10" customFormat="1" ht="26.25" customHeight="1" x14ac:dyDescent="0.2">
      <c r="A5" s="4">
        <v>3</v>
      </c>
      <c r="B5" s="87"/>
      <c r="C5" s="109"/>
      <c r="D5" s="116"/>
      <c r="E5" s="8"/>
      <c r="F5" s="9">
        <f t="shared" si="0"/>
        <v>0</v>
      </c>
      <c r="H5" s="8"/>
      <c r="I5" s="188">
        <f t="shared" si="1"/>
        <v>0</v>
      </c>
    </row>
    <row r="6" spans="1:10" s="10" customFormat="1" ht="26.25" customHeight="1" x14ac:dyDescent="0.2">
      <c r="A6" s="4">
        <v>4</v>
      </c>
      <c r="B6" s="87"/>
      <c r="C6" s="110"/>
      <c r="D6" s="116"/>
      <c r="E6" s="8"/>
      <c r="F6" s="9">
        <f t="shared" si="0"/>
        <v>0</v>
      </c>
      <c r="H6" s="8"/>
      <c r="I6" s="188">
        <f t="shared" si="1"/>
        <v>0</v>
      </c>
    </row>
    <row r="7" spans="1:10" s="10" customFormat="1" ht="26.25" customHeight="1" x14ac:dyDescent="0.2">
      <c r="A7" s="4">
        <v>5</v>
      </c>
      <c r="B7" s="87"/>
      <c r="C7" s="110"/>
      <c r="D7" s="116"/>
      <c r="E7" s="8"/>
      <c r="F7" s="9">
        <f t="shared" si="0"/>
        <v>0</v>
      </c>
      <c r="H7" s="8"/>
      <c r="I7" s="188">
        <f t="shared" si="1"/>
        <v>0</v>
      </c>
    </row>
    <row r="8" spans="1:10" s="10" customFormat="1" ht="26.25" customHeight="1" x14ac:dyDescent="0.2">
      <c r="A8" s="4">
        <v>6</v>
      </c>
      <c r="B8" s="87"/>
      <c r="C8" s="110"/>
      <c r="D8" s="116"/>
      <c r="E8" s="8"/>
      <c r="F8" s="9">
        <f t="shared" si="0"/>
        <v>0</v>
      </c>
      <c r="H8" s="8"/>
      <c r="I8" s="188">
        <f t="shared" si="1"/>
        <v>0</v>
      </c>
    </row>
    <row r="9" spans="1:10" s="10" customFormat="1" ht="26.25" customHeight="1" x14ac:dyDescent="0.2">
      <c r="A9" s="4">
        <v>7</v>
      </c>
      <c r="B9" s="87"/>
      <c r="C9" s="110"/>
      <c r="D9" s="116"/>
      <c r="E9" s="8"/>
      <c r="F9" s="9">
        <f t="shared" si="0"/>
        <v>0</v>
      </c>
      <c r="H9" s="8"/>
      <c r="I9" s="188">
        <f t="shared" si="1"/>
        <v>0</v>
      </c>
    </row>
    <row r="10" spans="1:10" s="10" customFormat="1" ht="26.25" customHeight="1" x14ac:dyDescent="0.2">
      <c r="A10" s="4">
        <v>8</v>
      </c>
      <c r="B10" s="87"/>
      <c r="C10" s="110"/>
      <c r="D10" s="116"/>
      <c r="E10" s="8"/>
      <c r="F10" s="9">
        <f t="shared" si="0"/>
        <v>0</v>
      </c>
      <c r="H10" s="8"/>
      <c r="I10" s="188">
        <f t="shared" si="1"/>
        <v>0</v>
      </c>
    </row>
    <row r="11" spans="1:10" s="10" customFormat="1" ht="26.25" customHeight="1" x14ac:dyDescent="0.2">
      <c r="A11" s="4">
        <v>9</v>
      </c>
      <c r="B11" s="87"/>
      <c r="C11" s="110"/>
      <c r="D11" s="116"/>
      <c r="E11" s="8"/>
      <c r="F11" s="9">
        <f t="shared" si="0"/>
        <v>0</v>
      </c>
      <c r="H11" s="8"/>
      <c r="I11" s="188">
        <f t="shared" si="1"/>
        <v>0</v>
      </c>
    </row>
    <row r="12" spans="1:10" s="10" customFormat="1" ht="26.25" customHeight="1" x14ac:dyDescent="0.2">
      <c r="A12" s="4">
        <v>10</v>
      </c>
      <c r="B12" s="87"/>
      <c r="C12" s="110"/>
      <c r="D12" s="116"/>
      <c r="E12" s="8"/>
      <c r="F12" s="9">
        <f t="shared" si="0"/>
        <v>0</v>
      </c>
      <c r="H12" s="8"/>
      <c r="I12" s="188">
        <f t="shared" si="1"/>
        <v>0</v>
      </c>
    </row>
    <row r="13" spans="1:10" s="10" customFormat="1" ht="26.25" customHeight="1" x14ac:dyDescent="0.2">
      <c r="A13" s="4">
        <v>11</v>
      </c>
      <c r="B13" s="87"/>
      <c r="C13" s="110"/>
      <c r="D13" s="116"/>
      <c r="E13" s="8"/>
      <c r="F13" s="9">
        <f t="shared" si="0"/>
        <v>0</v>
      </c>
      <c r="H13" s="8"/>
      <c r="I13" s="188">
        <f t="shared" si="1"/>
        <v>0</v>
      </c>
    </row>
    <row r="14" spans="1:10" s="10" customFormat="1" ht="26.25" customHeight="1" x14ac:dyDescent="0.2">
      <c r="A14" s="4">
        <v>12</v>
      </c>
      <c r="B14" s="87"/>
      <c r="C14" s="110"/>
      <c r="D14" s="116"/>
      <c r="E14" s="8"/>
      <c r="F14" s="9">
        <f t="shared" si="0"/>
        <v>0</v>
      </c>
      <c r="H14" s="8"/>
      <c r="I14" s="188">
        <f t="shared" si="1"/>
        <v>0</v>
      </c>
    </row>
    <row r="15" spans="1:10" s="10" customFormat="1" ht="26.25" customHeight="1" x14ac:dyDescent="0.2">
      <c r="A15" s="4">
        <v>13</v>
      </c>
      <c r="B15" s="87"/>
      <c r="C15" s="110"/>
      <c r="D15" s="116"/>
      <c r="E15" s="8"/>
      <c r="F15" s="9">
        <f t="shared" si="0"/>
        <v>0</v>
      </c>
      <c r="H15" s="8"/>
      <c r="I15" s="188">
        <f t="shared" si="1"/>
        <v>0</v>
      </c>
    </row>
    <row r="16" spans="1:10" s="10" customFormat="1" ht="26.25" customHeight="1" x14ac:dyDescent="0.2">
      <c r="A16" s="4">
        <v>14</v>
      </c>
      <c r="B16" s="87"/>
      <c r="C16" s="110"/>
      <c r="D16" s="116"/>
      <c r="E16" s="8"/>
      <c r="F16" s="9">
        <f t="shared" si="0"/>
        <v>0</v>
      </c>
      <c r="H16" s="8"/>
      <c r="I16" s="188">
        <f t="shared" si="1"/>
        <v>0</v>
      </c>
    </row>
    <row r="17" spans="1:10" s="10" customFormat="1" ht="26.25" customHeight="1" x14ac:dyDescent="0.2">
      <c r="A17" s="4">
        <v>15</v>
      </c>
      <c r="B17" s="87"/>
      <c r="C17" s="110"/>
      <c r="D17" s="116"/>
      <c r="E17" s="8"/>
      <c r="F17" s="9">
        <f t="shared" si="0"/>
        <v>0</v>
      </c>
      <c r="H17" s="8"/>
      <c r="I17" s="188">
        <f t="shared" si="1"/>
        <v>0</v>
      </c>
    </row>
    <row r="18" spans="1:10" s="10" customFormat="1" ht="26.25" customHeight="1" x14ac:dyDescent="0.2">
      <c r="A18" s="4">
        <v>16</v>
      </c>
      <c r="B18" s="87"/>
      <c r="C18" s="110"/>
      <c r="D18" s="116"/>
      <c r="E18" s="8"/>
      <c r="F18" s="9">
        <f t="shared" si="0"/>
        <v>0</v>
      </c>
      <c r="H18" s="8"/>
      <c r="I18" s="188">
        <f t="shared" si="1"/>
        <v>0</v>
      </c>
    </row>
    <row r="19" spans="1:10" s="10" customFormat="1" ht="26.25" customHeight="1" x14ac:dyDescent="0.2">
      <c r="A19" s="4">
        <v>17</v>
      </c>
      <c r="B19" s="87"/>
      <c r="C19" s="110"/>
      <c r="D19" s="116"/>
      <c r="E19" s="8"/>
      <c r="F19" s="9">
        <f t="shared" si="0"/>
        <v>0</v>
      </c>
      <c r="H19" s="8"/>
      <c r="I19" s="188">
        <f t="shared" si="1"/>
        <v>0</v>
      </c>
    </row>
    <row r="20" spans="1:10" s="10" customFormat="1" ht="26.25" customHeight="1" x14ac:dyDescent="0.2">
      <c r="A20" s="4">
        <v>18</v>
      </c>
      <c r="B20" s="87"/>
      <c r="C20" s="110"/>
      <c r="D20" s="116"/>
      <c r="E20" s="8"/>
      <c r="F20" s="9">
        <f t="shared" si="0"/>
        <v>0</v>
      </c>
      <c r="H20" s="8"/>
      <c r="I20" s="188">
        <f t="shared" si="1"/>
        <v>0</v>
      </c>
    </row>
    <row r="21" spans="1:10" s="10" customFormat="1" ht="26.25" customHeight="1" x14ac:dyDescent="0.2">
      <c r="A21" s="4">
        <v>19</v>
      </c>
      <c r="B21" s="87"/>
      <c r="C21" s="110"/>
      <c r="D21" s="116"/>
      <c r="E21" s="8"/>
      <c r="F21" s="9">
        <f t="shared" si="0"/>
        <v>0</v>
      </c>
      <c r="H21" s="8"/>
      <c r="I21" s="188">
        <f t="shared" si="1"/>
        <v>0</v>
      </c>
    </row>
    <row r="22" spans="1:10" s="10" customFormat="1" ht="26.25" customHeight="1" x14ac:dyDescent="0.2">
      <c r="A22" s="4">
        <v>20</v>
      </c>
      <c r="B22" s="87"/>
      <c r="C22" s="110"/>
      <c r="D22" s="116"/>
      <c r="E22" s="8"/>
      <c r="F22" s="9">
        <f t="shared" si="0"/>
        <v>0</v>
      </c>
      <c r="H22" s="8"/>
      <c r="I22" s="188">
        <f t="shared" si="1"/>
        <v>0</v>
      </c>
    </row>
    <row r="23" spans="1:10" s="10" customFormat="1" ht="24" customHeight="1" x14ac:dyDescent="0.2">
      <c r="A23" s="12"/>
      <c r="B23" s="13" t="s">
        <v>2</v>
      </c>
      <c r="C23" s="7"/>
      <c r="D23" s="103">
        <f>SUM(D3:D22)</f>
        <v>0</v>
      </c>
      <c r="E23" s="104"/>
      <c r="F23" s="9">
        <f>SUM(F3:F22)</f>
        <v>0</v>
      </c>
      <c r="H23" s="192"/>
      <c r="I23" s="188">
        <f>SUM(I3:I22)</f>
        <v>0</v>
      </c>
    </row>
    <row r="24" spans="1:10" x14ac:dyDescent="0.2">
      <c r="G24" s="10"/>
      <c r="J24" s="10"/>
    </row>
    <row r="25" spans="1:10" x14ac:dyDescent="0.2">
      <c r="G25" s="10"/>
      <c r="J25" s="10"/>
    </row>
    <row r="26" spans="1:10" x14ac:dyDescent="0.2">
      <c r="G26" s="10"/>
      <c r="J26" s="10"/>
    </row>
    <row r="27" spans="1:10" x14ac:dyDescent="0.2">
      <c r="G27" s="10"/>
      <c r="J27" s="10"/>
    </row>
    <row r="28" spans="1:10" x14ac:dyDescent="0.2">
      <c r="G28" s="10"/>
      <c r="J28" s="10"/>
    </row>
    <row r="29" spans="1:10" x14ac:dyDescent="0.2">
      <c r="G29" s="10"/>
      <c r="J29" s="10"/>
    </row>
    <row r="30" spans="1:10" x14ac:dyDescent="0.2">
      <c r="G30" s="10"/>
      <c r="J30" s="10"/>
    </row>
    <row r="31" spans="1:10" x14ac:dyDescent="0.2">
      <c r="G31" s="10"/>
      <c r="J31" s="10"/>
    </row>
    <row r="32" spans="1:10" x14ac:dyDescent="0.2">
      <c r="G32" s="10"/>
      <c r="J32" s="10"/>
    </row>
    <row r="33" spans="7:10" x14ac:dyDescent="0.2">
      <c r="G33" s="10"/>
      <c r="J33" s="10"/>
    </row>
    <row r="34" spans="7:10" x14ac:dyDescent="0.2">
      <c r="G34" s="10"/>
      <c r="J34" s="10"/>
    </row>
    <row r="35" spans="7:10" x14ac:dyDescent="0.2">
      <c r="G35" s="10"/>
      <c r="J35" s="10"/>
    </row>
    <row r="36" spans="7:10" x14ac:dyDescent="0.2">
      <c r="G36" s="10"/>
      <c r="J36" s="10"/>
    </row>
    <row r="37" spans="7:10" x14ac:dyDescent="0.2">
      <c r="G37" s="10"/>
      <c r="J37" s="10"/>
    </row>
    <row r="38" spans="7:10" x14ac:dyDescent="0.2">
      <c r="G38" s="10"/>
      <c r="J38" s="10"/>
    </row>
    <row r="40" spans="7:10" x14ac:dyDescent="0.2">
      <c r="G40" s="17"/>
      <c r="J40" s="17"/>
    </row>
  </sheetData>
  <sheetProtection password="CAC4" sheet="1" objects="1" scenarios="1"/>
  <mergeCells count="3">
    <mergeCell ref="E1:F1"/>
    <mergeCell ref="A1:B1"/>
    <mergeCell ref="H1:I1"/>
  </mergeCells>
  <phoneticPr fontId="2" type="noConversion"/>
  <conditionalFormatting sqref="F3:F22">
    <cfRule type="cellIs" dxfId="15" priority="5" stopIfTrue="1" operator="notEqual">
      <formula>D3</formula>
    </cfRule>
  </conditionalFormatting>
  <conditionalFormatting sqref="F23">
    <cfRule type="cellIs" dxfId="14" priority="3" stopIfTrue="1" operator="notEqual">
      <formula>D23</formula>
    </cfRule>
  </conditionalFormatting>
  <conditionalFormatting sqref="I3:I22">
    <cfRule type="cellIs" dxfId="13" priority="2" stopIfTrue="1" operator="notEqual">
      <formula>F3</formula>
    </cfRule>
  </conditionalFormatting>
  <conditionalFormatting sqref="I23">
    <cfRule type="cellIs" dxfId="12" priority="1" stopIfTrue="1" operator="notEqual">
      <formula>F23</formula>
    </cfRule>
  </conditionalFormatting>
  <dataValidations xWindow="535" yWindow="216" count="2">
    <dataValidation type="decimal" allowBlank="1" sqref="F3:F23 I3:I23">
      <formula1>0</formula1>
      <formula2>100000000</formula2>
    </dataValidation>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G3:G37 J3:J37">
      <formula1>0</formula1>
      <formula2>100000000</formula2>
    </dataValidation>
  </dataValidations>
  <printOptions horizontalCentered="1" verticalCentered="1"/>
  <pageMargins left="0.27559055118110237" right="0.31496062992125984" top="0.51181102362204722" bottom="0.74803149606299213" header="0.23622047244094491" footer="0.51181102362204722"/>
  <pageSetup paperSize="9" scale="52" orientation="portrait" horizontalDpi="1200" verticalDpi="1200" r:id="rId1"/>
  <headerFooter alignWithMargins="0">
    <oddFooter>עמוד &amp;P מתוך &amp;N</oddFooter>
  </headerFooter>
  <ignoredErrors>
    <ignoredError sqref="F3:F1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enableFormatConditionsCalculation="0">
    <tabColor indexed="42"/>
    <pageSetUpPr fitToPage="1"/>
  </sheetPr>
  <dimension ref="A1:J40"/>
  <sheetViews>
    <sheetView rightToLeft="1" workbookViewId="0">
      <pane xSplit="4" ySplit="2" topLeftCell="E3" activePane="bottomRight" state="frozen"/>
      <selection activeCell="N10" sqref="M10:N10"/>
      <selection pane="topRight" activeCell="N10" sqref="M10:N10"/>
      <selection pane="bottomLeft" activeCell="N10" sqref="M10:N10"/>
      <selection pane="bottomRight" activeCell="B3" sqref="B3"/>
    </sheetView>
  </sheetViews>
  <sheetFormatPr defaultRowHeight="12.75" outlineLevelCol="1" x14ac:dyDescent="0.2"/>
  <cols>
    <col min="1" max="1" width="5.85546875" style="1" bestFit="1" customWidth="1"/>
    <col min="2" max="2" width="35.42578125" style="1" customWidth="1"/>
    <col min="3" max="3" width="35.28515625" style="1" customWidth="1"/>
    <col min="4" max="4" width="20.140625" style="1" customWidth="1"/>
    <col min="5" max="5" width="23.42578125" style="1" hidden="1" customWidth="1" outlineLevel="1"/>
    <col min="6" max="6" width="17.28515625" style="1" hidden="1" customWidth="1" outlineLevel="1"/>
    <col min="7" max="7" width="8.140625" style="1" customWidth="1" collapsed="1"/>
    <col min="8" max="8" width="23.42578125" style="1" hidden="1" customWidth="1" outlineLevel="1"/>
    <col min="9" max="9" width="17.28515625" style="1" hidden="1" customWidth="1" outlineLevel="1"/>
    <col min="10" max="10" width="6.85546875" style="1" customWidth="1" collapsed="1"/>
    <col min="11" max="16384" width="9.140625" style="1"/>
  </cols>
  <sheetData>
    <row r="1" spans="1:10" s="102" customFormat="1" ht="31.5" customHeight="1" x14ac:dyDescent="0.25">
      <c r="A1" s="404" t="s">
        <v>72</v>
      </c>
      <c r="B1" s="333"/>
      <c r="C1" s="114" t="s">
        <v>20</v>
      </c>
      <c r="D1" s="115">
        <f>'ראשי-פרטים כלליים וריכוז הוצאות'!F5</f>
        <v>0</v>
      </c>
      <c r="E1" s="399" t="s">
        <v>45</v>
      </c>
      <c r="F1" s="399"/>
      <c r="G1" s="194" t="s">
        <v>93</v>
      </c>
      <c r="H1" s="402" t="s">
        <v>91</v>
      </c>
      <c r="I1" s="402"/>
      <c r="J1" s="195" t="s">
        <v>94</v>
      </c>
    </row>
    <row r="2" spans="1:10" ht="28.5" customHeight="1" x14ac:dyDescent="0.2">
      <c r="A2" s="82" t="s">
        <v>8</v>
      </c>
      <c r="B2" s="82" t="s">
        <v>61</v>
      </c>
      <c r="C2" s="82" t="s">
        <v>60</v>
      </c>
      <c r="D2" s="82" t="s">
        <v>44</v>
      </c>
      <c r="E2" s="3" t="s">
        <v>17</v>
      </c>
      <c r="F2" s="3" t="s">
        <v>28</v>
      </c>
      <c r="G2" s="10"/>
      <c r="H2" s="187" t="s">
        <v>17</v>
      </c>
      <c r="I2" s="187" t="s">
        <v>28</v>
      </c>
      <c r="J2" s="10"/>
    </row>
    <row r="3" spans="1:10" s="10" customFormat="1" ht="26.25" customHeight="1" x14ac:dyDescent="0.2">
      <c r="A3" s="4">
        <v>1</v>
      </c>
      <c r="B3" s="253"/>
      <c r="C3" s="253"/>
      <c r="D3" s="116"/>
      <c r="E3" s="8"/>
      <c r="F3" s="9">
        <f t="shared" ref="F3:F22" si="0">D3</f>
        <v>0</v>
      </c>
      <c r="H3" s="8"/>
      <c r="I3" s="188">
        <f t="shared" ref="I3:I22" si="1">F3</f>
        <v>0</v>
      </c>
    </row>
    <row r="4" spans="1:10" s="10" customFormat="1" ht="26.25" customHeight="1" x14ac:dyDescent="0.2">
      <c r="A4" s="4">
        <v>2</v>
      </c>
      <c r="B4" s="87"/>
      <c r="C4" s="87"/>
      <c r="D4" s="116"/>
      <c r="E4" s="8"/>
      <c r="F4" s="9">
        <f t="shared" si="0"/>
        <v>0</v>
      </c>
      <c r="H4" s="8"/>
      <c r="I4" s="188">
        <f t="shared" si="1"/>
        <v>0</v>
      </c>
    </row>
    <row r="5" spans="1:10" s="10" customFormat="1" ht="26.25" customHeight="1" x14ac:dyDescent="0.2">
      <c r="A5" s="4">
        <v>3</v>
      </c>
      <c r="B5" s="87"/>
      <c r="C5" s="109"/>
      <c r="D5" s="116"/>
      <c r="E5" s="8"/>
      <c r="F5" s="9">
        <f t="shared" si="0"/>
        <v>0</v>
      </c>
      <c r="H5" s="8"/>
      <c r="I5" s="188">
        <f t="shared" si="1"/>
        <v>0</v>
      </c>
    </row>
    <row r="6" spans="1:10" s="10" customFormat="1" ht="26.25" customHeight="1" x14ac:dyDescent="0.2">
      <c r="A6" s="4">
        <v>4</v>
      </c>
      <c r="B6" s="87"/>
      <c r="C6" s="110"/>
      <c r="D6" s="116"/>
      <c r="E6" s="8"/>
      <c r="F6" s="9">
        <f t="shared" si="0"/>
        <v>0</v>
      </c>
      <c r="H6" s="8"/>
      <c r="I6" s="188">
        <f t="shared" si="1"/>
        <v>0</v>
      </c>
    </row>
    <row r="7" spans="1:10" s="10" customFormat="1" ht="26.25" customHeight="1" x14ac:dyDescent="0.2">
      <c r="A7" s="4">
        <v>5</v>
      </c>
      <c r="B7" s="87"/>
      <c r="C7" s="110"/>
      <c r="D7" s="116"/>
      <c r="E7" s="8"/>
      <c r="F7" s="9">
        <f t="shared" si="0"/>
        <v>0</v>
      </c>
      <c r="H7" s="8"/>
      <c r="I7" s="188">
        <f t="shared" si="1"/>
        <v>0</v>
      </c>
    </row>
    <row r="8" spans="1:10" s="10" customFormat="1" ht="26.25" customHeight="1" x14ac:dyDescent="0.2">
      <c r="A8" s="4">
        <v>6</v>
      </c>
      <c r="B8" s="87"/>
      <c r="C8" s="110"/>
      <c r="D8" s="116"/>
      <c r="E8" s="8"/>
      <c r="F8" s="9">
        <f t="shared" si="0"/>
        <v>0</v>
      </c>
      <c r="H8" s="8"/>
      <c r="I8" s="188">
        <f t="shared" si="1"/>
        <v>0</v>
      </c>
    </row>
    <row r="9" spans="1:10" s="10" customFormat="1" ht="26.25" customHeight="1" x14ac:dyDescent="0.2">
      <c r="A9" s="4">
        <v>7</v>
      </c>
      <c r="B9" s="87"/>
      <c r="C9" s="110"/>
      <c r="D9" s="116"/>
      <c r="E9" s="8"/>
      <c r="F9" s="9">
        <f t="shared" si="0"/>
        <v>0</v>
      </c>
      <c r="H9" s="8"/>
      <c r="I9" s="188">
        <f t="shared" si="1"/>
        <v>0</v>
      </c>
    </row>
    <row r="10" spans="1:10" s="10" customFormat="1" ht="26.25" customHeight="1" x14ac:dyDescent="0.2">
      <c r="A10" s="4">
        <v>8</v>
      </c>
      <c r="B10" s="87"/>
      <c r="C10" s="110"/>
      <c r="D10" s="116"/>
      <c r="E10" s="8"/>
      <c r="F10" s="9">
        <f t="shared" si="0"/>
        <v>0</v>
      </c>
      <c r="H10" s="8"/>
      <c r="I10" s="188">
        <f t="shared" si="1"/>
        <v>0</v>
      </c>
    </row>
    <row r="11" spans="1:10" s="10" customFormat="1" ht="26.25" customHeight="1" x14ac:dyDescent="0.2">
      <c r="A11" s="4">
        <v>9</v>
      </c>
      <c r="B11" s="87"/>
      <c r="C11" s="110"/>
      <c r="D11" s="116"/>
      <c r="E11" s="8"/>
      <c r="F11" s="9">
        <f t="shared" si="0"/>
        <v>0</v>
      </c>
      <c r="H11" s="8"/>
      <c r="I11" s="188">
        <f t="shared" si="1"/>
        <v>0</v>
      </c>
    </row>
    <row r="12" spans="1:10" s="10" customFormat="1" ht="26.25" customHeight="1" x14ac:dyDescent="0.2">
      <c r="A12" s="4">
        <v>10</v>
      </c>
      <c r="B12" s="87"/>
      <c r="C12" s="110"/>
      <c r="D12" s="116"/>
      <c r="E12" s="8"/>
      <c r="F12" s="9">
        <f t="shared" si="0"/>
        <v>0</v>
      </c>
      <c r="H12" s="8"/>
      <c r="I12" s="188">
        <f t="shared" si="1"/>
        <v>0</v>
      </c>
    </row>
    <row r="13" spans="1:10" s="10" customFormat="1" ht="26.25" customHeight="1" x14ac:dyDescent="0.2">
      <c r="A13" s="4">
        <v>11</v>
      </c>
      <c r="B13" s="87"/>
      <c r="C13" s="110"/>
      <c r="D13" s="116"/>
      <c r="E13" s="8"/>
      <c r="F13" s="9">
        <f t="shared" si="0"/>
        <v>0</v>
      </c>
      <c r="H13" s="8"/>
      <c r="I13" s="188">
        <f t="shared" si="1"/>
        <v>0</v>
      </c>
    </row>
    <row r="14" spans="1:10" s="10" customFormat="1" ht="26.25" customHeight="1" x14ac:dyDescent="0.2">
      <c r="A14" s="4">
        <v>12</v>
      </c>
      <c r="B14" s="87"/>
      <c r="C14" s="110"/>
      <c r="D14" s="116"/>
      <c r="E14" s="8"/>
      <c r="F14" s="9">
        <f t="shared" si="0"/>
        <v>0</v>
      </c>
      <c r="H14" s="8"/>
      <c r="I14" s="188">
        <f t="shared" si="1"/>
        <v>0</v>
      </c>
    </row>
    <row r="15" spans="1:10" s="10" customFormat="1" ht="26.25" customHeight="1" x14ac:dyDescent="0.2">
      <c r="A15" s="4">
        <v>13</v>
      </c>
      <c r="B15" s="87"/>
      <c r="C15" s="110"/>
      <c r="D15" s="116"/>
      <c r="E15" s="8"/>
      <c r="F15" s="9">
        <f t="shared" si="0"/>
        <v>0</v>
      </c>
      <c r="H15" s="8"/>
      <c r="I15" s="188">
        <f t="shared" si="1"/>
        <v>0</v>
      </c>
    </row>
    <row r="16" spans="1:10" s="10" customFormat="1" ht="26.25" customHeight="1" x14ac:dyDescent="0.2">
      <c r="A16" s="4">
        <v>14</v>
      </c>
      <c r="B16" s="87"/>
      <c r="C16" s="110"/>
      <c r="D16" s="116"/>
      <c r="E16" s="8"/>
      <c r="F16" s="9">
        <f t="shared" si="0"/>
        <v>0</v>
      </c>
      <c r="H16" s="8"/>
      <c r="I16" s="188">
        <f t="shared" si="1"/>
        <v>0</v>
      </c>
    </row>
    <row r="17" spans="1:10" s="10" customFormat="1" ht="26.25" customHeight="1" x14ac:dyDescent="0.2">
      <c r="A17" s="4">
        <v>15</v>
      </c>
      <c r="B17" s="87"/>
      <c r="C17" s="110"/>
      <c r="D17" s="116"/>
      <c r="E17" s="8"/>
      <c r="F17" s="9">
        <f t="shared" si="0"/>
        <v>0</v>
      </c>
      <c r="H17" s="8"/>
      <c r="I17" s="188">
        <f t="shared" si="1"/>
        <v>0</v>
      </c>
    </row>
    <row r="18" spans="1:10" s="10" customFormat="1" ht="26.25" customHeight="1" x14ac:dyDescent="0.2">
      <c r="A18" s="4">
        <v>16</v>
      </c>
      <c r="B18" s="87"/>
      <c r="C18" s="110"/>
      <c r="D18" s="116"/>
      <c r="E18" s="8"/>
      <c r="F18" s="9">
        <f t="shared" si="0"/>
        <v>0</v>
      </c>
      <c r="H18" s="8"/>
      <c r="I18" s="188">
        <f t="shared" si="1"/>
        <v>0</v>
      </c>
    </row>
    <row r="19" spans="1:10" s="10" customFormat="1" ht="26.25" customHeight="1" x14ac:dyDescent="0.2">
      <c r="A19" s="4">
        <v>17</v>
      </c>
      <c r="B19" s="87"/>
      <c r="C19" s="110"/>
      <c r="D19" s="116"/>
      <c r="E19" s="8"/>
      <c r="F19" s="9">
        <f t="shared" si="0"/>
        <v>0</v>
      </c>
      <c r="H19" s="8"/>
      <c r="I19" s="188">
        <f t="shared" si="1"/>
        <v>0</v>
      </c>
    </row>
    <row r="20" spans="1:10" s="10" customFormat="1" ht="26.25" customHeight="1" x14ac:dyDescent="0.2">
      <c r="A20" s="4">
        <v>18</v>
      </c>
      <c r="B20" s="87"/>
      <c r="C20" s="110"/>
      <c r="D20" s="116"/>
      <c r="E20" s="8"/>
      <c r="F20" s="9">
        <f t="shared" si="0"/>
        <v>0</v>
      </c>
      <c r="H20" s="8"/>
      <c r="I20" s="188">
        <f t="shared" si="1"/>
        <v>0</v>
      </c>
    </row>
    <row r="21" spans="1:10" s="10" customFormat="1" ht="26.25" customHeight="1" x14ac:dyDescent="0.2">
      <c r="A21" s="4">
        <v>19</v>
      </c>
      <c r="B21" s="87"/>
      <c r="C21" s="110"/>
      <c r="D21" s="116"/>
      <c r="E21" s="8"/>
      <c r="F21" s="9">
        <f t="shared" si="0"/>
        <v>0</v>
      </c>
      <c r="H21" s="8"/>
      <c r="I21" s="188">
        <f t="shared" si="1"/>
        <v>0</v>
      </c>
    </row>
    <row r="22" spans="1:10" s="10" customFormat="1" ht="26.25" customHeight="1" x14ac:dyDescent="0.2">
      <c r="A22" s="4">
        <v>20</v>
      </c>
      <c r="B22" s="87"/>
      <c r="C22" s="110"/>
      <c r="D22" s="116"/>
      <c r="E22" s="8"/>
      <c r="F22" s="9">
        <f t="shared" si="0"/>
        <v>0</v>
      </c>
      <c r="H22" s="8"/>
      <c r="I22" s="188">
        <f t="shared" si="1"/>
        <v>0</v>
      </c>
    </row>
    <row r="23" spans="1:10" s="10" customFormat="1" ht="24" customHeight="1" x14ac:dyDescent="0.2">
      <c r="A23" s="12"/>
      <c r="B23" s="13" t="s">
        <v>2</v>
      </c>
      <c r="C23" s="7"/>
      <c r="D23" s="103">
        <f>SUM(D3:D22)</f>
        <v>0</v>
      </c>
      <c r="E23" s="104"/>
      <c r="F23" s="9">
        <f>SUM(F3:F22)</f>
        <v>0</v>
      </c>
      <c r="H23" s="192"/>
      <c r="I23" s="188">
        <f>SUM(I3:I22)</f>
        <v>0</v>
      </c>
    </row>
    <row r="24" spans="1:10" x14ac:dyDescent="0.2">
      <c r="G24" s="10"/>
      <c r="J24" s="10"/>
    </row>
    <row r="25" spans="1:10" x14ac:dyDescent="0.2">
      <c r="A25" s="406"/>
      <c r="B25" s="406"/>
      <c r="G25" s="10"/>
      <c r="J25" s="10"/>
    </row>
    <row r="26" spans="1:10" x14ac:dyDescent="0.2">
      <c r="A26" s="406"/>
      <c r="B26" s="406"/>
      <c r="G26" s="10"/>
      <c r="J26" s="10"/>
    </row>
    <row r="27" spans="1:10" ht="25.5" customHeight="1" x14ac:dyDescent="0.2">
      <c r="A27" s="406"/>
      <c r="B27" s="406"/>
      <c r="G27" s="10"/>
      <c r="J27" s="10"/>
    </row>
    <row r="28" spans="1:10" x14ac:dyDescent="0.2">
      <c r="A28" s="406"/>
      <c r="B28" s="406"/>
      <c r="G28" s="10"/>
      <c r="J28" s="10"/>
    </row>
    <row r="29" spans="1:10" x14ac:dyDescent="0.2">
      <c r="A29" s="406"/>
      <c r="B29" s="406"/>
      <c r="G29" s="10"/>
      <c r="J29" s="10"/>
    </row>
    <row r="30" spans="1:10" x14ac:dyDescent="0.2">
      <c r="A30" s="406"/>
      <c r="B30" s="406"/>
      <c r="G30" s="10"/>
      <c r="J30" s="10"/>
    </row>
    <row r="31" spans="1:10" x14ac:dyDescent="0.2">
      <c r="A31" s="406"/>
      <c r="B31" s="406"/>
      <c r="G31" s="10"/>
      <c r="J31" s="10"/>
    </row>
    <row r="32" spans="1:10" x14ac:dyDescent="0.2">
      <c r="G32" s="10"/>
      <c r="J32" s="10"/>
    </row>
    <row r="33" spans="7:10" x14ac:dyDescent="0.2">
      <c r="G33" s="10"/>
      <c r="J33" s="10"/>
    </row>
    <row r="34" spans="7:10" x14ac:dyDescent="0.2">
      <c r="G34" s="10"/>
      <c r="J34" s="10"/>
    </row>
    <row r="35" spans="7:10" x14ac:dyDescent="0.2">
      <c r="G35" s="10"/>
      <c r="J35" s="10"/>
    </row>
    <row r="36" spans="7:10" x14ac:dyDescent="0.2">
      <c r="G36" s="10"/>
      <c r="J36" s="10"/>
    </row>
    <row r="37" spans="7:10" x14ac:dyDescent="0.2">
      <c r="G37" s="10"/>
      <c r="J37" s="10"/>
    </row>
    <row r="38" spans="7:10" x14ac:dyDescent="0.2">
      <c r="G38" s="10"/>
      <c r="J38" s="10"/>
    </row>
    <row r="40" spans="7:10" x14ac:dyDescent="0.2">
      <c r="G40" s="17"/>
      <c r="J40" s="17"/>
    </row>
  </sheetData>
  <sheetProtection password="CAC4" sheet="1" objects="1" scenarios="1"/>
  <mergeCells count="4">
    <mergeCell ref="E1:F1"/>
    <mergeCell ref="A25:B31"/>
    <mergeCell ref="A1:B1"/>
    <mergeCell ref="H1:I1"/>
  </mergeCells>
  <phoneticPr fontId="2" type="noConversion"/>
  <conditionalFormatting sqref="F3:F22">
    <cfRule type="cellIs" dxfId="11" priority="5" stopIfTrue="1" operator="notEqual">
      <formula>D3</formula>
    </cfRule>
  </conditionalFormatting>
  <conditionalFormatting sqref="F23">
    <cfRule type="cellIs" dxfId="10" priority="3" stopIfTrue="1" operator="notEqual">
      <formula>D23</formula>
    </cfRule>
  </conditionalFormatting>
  <conditionalFormatting sqref="I23">
    <cfRule type="cellIs" dxfId="9" priority="1" stopIfTrue="1" operator="notEqual">
      <formula>F23</formula>
    </cfRule>
  </conditionalFormatting>
  <conditionalFormatting sqref="I3:I22">
    <cfRule type="cellIs" dxfId="8" priority="2" stopIfTrue="1" operator="notEqual">
      <formula>F3</formula>
    </cfRule>
  </conditionalFormatting>
  <dataValidations xWindow="535" yWindow="216" count="2">
    <dataValidation type="decimal" allowBlank="1" sqref="F3:F23 I3:I23">
      <formula1>0</formula1>
      <formula2>100000000</formula2>
    </dataValidation>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G3:G37 J3:J37">
      <formula1>0</formula1>
      <formula2>100000000</formula2>
    </dataValidation>
  </dataValidations>
  <printOptions horizontalCentered="1" verticalCentered="1"/>
  <pageMargins left="0.27559055118110237" right="0.31496062992125984" top="0.51181102362204722" bottom="0.74803149606299213" header="0.23622047244094491" footer="0.51181102362204722"/>
  <pageSetup paperSize="9" scale="51" orientation="portrait" horizontalDpi="1200" verticalDpi="1200" r:id="rId1"/>
  <headerFooter alignWithMargins="0">
    <oddFooter>עמוד &amp;P מתוך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enableFormatConditionsCalculation="0">
    <tabColor indexed="42"/>
    <pageSetUpPr fitToPage="1"/>
  </sheetPr>
  <dimension ref="A1:L65"/>
  <sheetViews>
    <sheetView showGridLines="0" rightToLeft="1" zoomScaleNormal="100" workbookViewId="0">
      <pane xSplit="6" ySplit="2" topLeftCell="G3" activePane="bottomRight" state="frozen"/>
      <selection activeCell="N10" sqref="M10:N10"/>
      <selection pane="topRight" activeCell="N10" sqref="M10:N10"/>
      <selection pane="bottomLeft" activeCell="N10" sqref="M10:N10"/>
      <selection pane="bottomRight" activeCell="B3" sqref="B3"/>
    </sheetView>
  </sheetViews>
  <sheetFormatPr defaultRowHeight="12.75" outlineLevelCol="1" x14ac:dyDescent="0.2"/>
  <cols>
    <col min="1" max="1" width="5.7109375" style="1" customWidth="1"/>
    <col min="2" max="2" width="34.85546875" style="1" customWidth="1"/>
    <col min="3" max="3" width="35.5703125" style="1" customWidth="1"/>
    <col min="4" max="4" width="12.28515625" style="182" customWidth="1"/>
    <col min="5" max="5" width="12.28515625" style="1" customWidth="1"/>
    <col min="6" max="6" width="18.28515625" style="1" customWidth="1"/>
    <col min="7" max="7" width="23" style="1" hidden="1" customWidth="1" outlineLevel="1"/>
    <col min="8" max="8" width="23.85546875" style="1" hidden="1" customWidth="1" outlineLevel="1"/>
    <col min="9" max="9" width="8.140625" style="1" customWidth="1" collapsed="1"/>
    <col min="10" max="10" width="23" style="1" hidden="1" customWidth="1" outlineLevel="1"/>
    <col min="11" max="11" width="23.85546875" style="1" hidden="1" customWidth="1" outlineLevel="1"/>
    <col min="12" max="12" width="6.85546875" style="1" customWidth="1" collapsed="1"/>
    <col min="13" max="16384" width="9.140625" style="1"/>
  </cols>
  <sheetData>
    <row r="1" spans="1:12" ht="27.75" customHeight="1" x14ac:dyDescent="0.2">
      <c r="A1" s="400" t="s">
        <v>71</v>
      </c>
      <c r="B1" s="401"/>
      <c r="C1" s="401"/>
      <c r="D1" s="401"/>
      <c r="E1" s="401"/>
      <c r="F1" s="115">
        <f>'ראשי-פרטים כלליים וריכוז הוצאות'!F5</f>
        <v>0</v>
      </c>
      <c r="G1" s="399" t="s">
        <v>45</v>
      </c>
      <c r="H1" s="399"/>
      <c r="I1" s="194" t="s">
        <v>93</v>
      </c>
      <c r="J1" s="402" t="s">
        <v>92</v>
      </c>
      <c r="K1" s="402"/>
      <c r="L1" s="195" t="s">
        <v>94</v>
      </c>
    </row>
    <row r="2" spans="1:12" ht="30" customHeight="1" x14ac:dyDescent="0.2">
      <c r="A2" s="2" t="s">
        <v>8</v>
      </c>
      <c r="B2" s="2" t="s">
        <v>78</v>
      </c>
      <c r="C2" s="2" t="s">
        <v>57</v>
      </c>
      <c r="D2" s="2" t="s">
        <v>79</v>
      </c>
      <c r="E2" s="2" t="s">
        <v>80</v>
      </c>
      <c r="F2" s="2" t="s">
        <v>44</v>
      </c>
      <c r="G2" s="3" t="s">
        <v>17</v>
      </c>
      <c r="H2" s="3" t="s">
        <v>28</v>
      </c>
      <c r="I2" s="10"/>
      <c r="J2" s="187" t="s">
        <v>17</v>
      </c>
      <c r="K2" s="187" t="s">
        <v>28</v>
      </c>
      <c r="L2" s="10"/>
    </row>
    <row r="3" spans="1:12" s="10" customFormat="1" ht="28.5" customHeight="1" x14ac:dyDescent="0.2">
      <c r="A3" s="4">
        <v>1</v>
      </c>
      <c r="B3" s="249"/>
      <c r="C3" s="249"/>
      <c r="D3" s="252"/>
      <c r="E3" s="251"/>
      <c r="F3" s="139">
        <f>D3*E3</f>
        <v>0</v>
      </c>
      <c r="G3" s="8"/>
      <c r="H3" s="9">
        <f t="shared" ref="H3:H52" si="0">F3</f>
        <v>0</v>
      </c>
      <c r="J3" s="8"/>
      <c r="K3" s="188">
        <f t="shared" ref="K3:K52" si="1">H3</f>
        <v>0</v>
      </c>
    </row>
    <row r="4" spans="1:12" s="10" customFormat="1" ht="25.5" customHeight="1" x14ac:dyDescent="0.2">
      <c r="A4" s="4">
        <v>2</v>
      </c>
      <c r="B4" s="5"/>
      <c r="C4" s="5"/>
      <c r="D4" s="183"/>
      <c r="E4" s="11"/>
      <c r="F4" s="139">
        <f t="shared" ref="F4:F52" si="2">D4*E4</f>
        <v>0</v>
      </c>
      <c r="G4" s="8"/>
      <c r="H4" s="9">
        <f t="shared" si="0"/>
        <v>0</v>
      </c>
      <c r="J4" s="8"/>
      <c r="K4" s="188">
        <f t="shared" si="1"/>
        <v>0</v>
      </c>
    </row>
    <row r="5" spans="1:12" s="10" customFormat="1" ht="25.5" customHeight="1" x14ac:dyDescent="0.2">
      <c r="A5" s="4">
        <v>3</v>
      </c>
      <c r="B5" s="5"/>
      <c r="C5" s="5"/>
      <c r="D5" s="183"/>
      <c r="E5" s="11"/>
      <c r="F5" s="139">
        <f t="shared" si="2"/>
        <v>0</v>
      </c>
      <c r="G5" s="8"/>
      <c r="H5" s="9">
        <f t="shared" si="0"/>
        <v>0</v>
      </c>
      <c r="J5" s="8"/>
      <c r="K5" s="188">
        <f t="shared" si="1"/>
        <v>0</v>
      </c>
    </row>
    <row r="6" spans="1:12" s="10" customFormat="1" ht="25.5" customHeight="1" x14ac:dyDescent="0.2">
      <c r="A6" s="4">
        <v>4</v>
      </c>
      <c r="B6" s="5"/>
      <c r="C6" s="5"/>
      <c r="D6" s="183"/>
      <c r="E6" s="11"/>
      <c r="F6" s="139">
        <f t="shared" si="2"/>
        <v>0</v>
      </c>
      <c r="G6" s="8"/>
      <c r="H6" s="9">
        <f t="shared" si="0"/>
        <v>0</v>
      </c>
      <c r="J6" s="8"/>
      <c r="K6" s="188">
        <f t="shared" si="1"/>
        <v>0</v>
      </c>
    </row>
    <row r="7" spans="1:12" s="10" customFormat="1" ht="25.5" customHeight="1" x14ac:dyDescent="0.2">
      <c r="A7" s="4">
        <v>5</v>
      </c>
      <c r="B7" s="5"/>
      <c r="C7" s="5"/>
      <c r="D7" s="183"/>
      <c r="E7" s="11"/>
      <c r="F7" s="139">
        <f t="shared" si="2"/>
        <v>0</v>
      </c>
      <c r="G7" s="8"/>
      <c r="H7" s="9">
        <f t="shared" si="0"/>
        <v>0</v>
      </c>
      <c r="J7" s="8"/>
      <c r="K7" s="188">
        <f t="shared" si="1"/>
        <v>0</v>
      </c>
    </row>
    <row r="8" spans="1:12" s="10" customFormat="1" ht="25.5" customHeight="1" x14ac:dyDescent="0.2">
      <c r="A8" s="4">
        <v>6</v>
      </c>
      <c r="B8" s="5"/>
      <c r="C8" s="5"/>
      <c r="D8" s="183"/>
      <c r="E8" s="11"/>
      <c r="F8" s="139">
        <f t="shared" si="2"/>
        <v>0</v>
      </c>
      <c r="G8" s="8"/>
      <c r="H8" s="9">
        <f t="shared" si="0"/>
        <v>0</v>
      </c>
      <c r="J8" s="8"/>
      <c r="K8" s="188">
        <f t="shared" si="1"/>
        <v>0</v>
      </c>
    </row>
    <row r="9" spans="1:12" s="10" customFormat="1" ht="25.5" customHeight="1" x14ac:dyDescent="0.2">
      <c r="A9" s="4">
        <v>7</v>
      </c>
      <c r="B9" s="5"/>
      <c r="C9" s="5"/>
      <c r="D9" s="183"/>
      <c r="E9" s="11"/>
      <c r="F9" s="139">
        <f t="shared" si="2"/>
        <v>0</v>
      </c>
      <c r="G9" s="8"/>
      <c r="H9" s="9">
        <f t="shared" si="0"/>
        <v>0</v>
      </c>
      <c r="J9" s="8"/>
      <c r="K9" s="188">
        <f t="shared" si="1"/>
        <v>0</v>
      </c>
    </row>
    <row r="10" spans="1:12" s="10" customFormat="1" ht="25.5" customHeight="1" x14ac:dyDescent="0.2">
      <c r="A10" s="4">
        <v>8</v>
      </c>
      <c r="B10" s="5"/>
      <c r="C10" s="5"/>
      <c r="D10" s="183"/>
      <c r="E10" s="11"/>
      <c r="F10" s="139">
        <f t="shared" si="2"/>
        <v>0</v>
      </c>
      <c r="G10" s="8"/>
      <c r="H10" s="9">
        <f t="shared" si="0"/>
        <v>0</v>
      </c>
      <c r="J10" s="8"/>
      <c r="K10" s="188">
        <f t="shared" si="1"/>
        <v>0</v>
      </c>
    </row>
    <row r="11" spans="1:12" s="10" customFormat="1" ht="25.5" customHeight="1" x14ac:dyDescent="0.2">
      <c r="A11" s="4">
        <v>9</v>
      </c>
      <c r="B11" s="5"/>
      <c r="C11" s="5"/>
      <c r="D11" s="183"/>
      <c r="E11" s="11"/>
      <c r="F11" s="139">
        <f t="shared" si="2"/>
        <v>0</v>
      </c>
      <c r="G11" s="8"/>
      <c r="H11" s="9">
        <f t="shared" si="0"/>
        <v>0</v>
      </c>
      <c r="J11" s="8"/>
      <c r="K11" s="188">
        <f t="shared" si="1"/>
        <v>0</v>
      </c>
    </row>
    <row r="12" spans="1:12" s="10" customFormat="1" ht="25.5" customHeight="1" x14ac:dyDescent="0.2">
      <c r="A12" s="4">
        <v>10</v>
      </c>
      <c r="B12" s="5"/>
      <c r="C12" s="5"/>
      <c r="D12" s="183"/>
      <c r="E12" s="11"/>
      <c r="F12" s="139">
        <f t="shared" si="2"/>
        <v>0</v>
      </c>
      <c r="G12" s="8"/>
      <c r="H12" s="9">
        <f t="shared" si="0"/>
        <v>0</v>
      </c>
      <c r="J12" s="8"/>
      <c r="K12" s="188">
        <f t="shared" si="1"/>
        <v>0</v>
      </c>
    </row>
    <row r="13" spans="1:12" s="10" customFormat="1" ht="25.5" customHeight="1" x14ac:dyDescent="0.2">
      <c r="A13" s="4">
        <v>11</v>
      </c>
      <c r="B13" s="5"/>
      <c r="C13" s="5"/>
      <c r="D13" s="183"/>
      <c r="E13" s="11"/>
      <c r="F13" s="139">
        <f t="shared" si="2"/>
        <v>0</v>
      </c>
      <c r="G13" s="8"/>
      <c r="H13" s="9">
        <f t="shared" si="0"/>
        <v>0</v>
      </c>
      <c r="J13" s="8"/>
      <c r="K13" s="188">
        <f t="shared" si="1"/>
        <v>0</v>
      </c>
    </row>
    <row r="14" spans="1:12" s="10" customFormat="1" ht="25.5" customHeight="1" x14ac:dyDescent="0.2">
      <c r="A14" s="4">
        <v>12</v>
      </c>
      <c r="B14" s="5"/>
      <c r="C14" s="5"/>
      <c r="D14" s="183"/>
      <c r="E14" s="11"/>
      <c r="F14" s="139">
        <f t="shared" si="2"/>
        <v>0</v>
      </c>
      <c r="G14" s="8"/>
      <c r="H14" s="9">
        <f t="shared" si="0"/>
        <v>0</v>
      </c>
      <c r="J14" s="8"/>
      <c r="K14" s="188">
        <f t="shared" si="1"/>
        <v>0</v>
      </c>
    </row>
    <row r="15" spans="1:12" s="10" customFormat="1" ht="25.5" customHeight="1" x14ac:dyDescent="0.2">
      <c r="A15" s="4">
        <v>13</v>
      </c>
      <c r="B15" s="5"/>
      <c r="C15" s="5"/>
      <c r="D15" s="183"/>
      <c r="E15" s="11"/>
      <c r="F15" s="139">
        <f t="shared" si="2"/>
        <v>0</v>
      </c>
      <c r="G15" s="8"/>
      <c r="H15" s="9">
        <f t="shared" si="0"/>
        <v>0</v>
      </c>
      <c r="J15" s="8"/>
      <c r="K15" s="188">
        <f t="shared" si="1"/>
        <v>0</v>
      </c>
    </row>
    <row r="16" spans="1:12" s="10" customFormat="1" ht="25.5" customHeight="1" x14ac:dyDescent="0.2">
      <c r="A16" s="4">
        <v>14</v>
      </c>
      <c r="B16" s="5"/>
      <c r="C16" s="5"/>
      <c r="D16" s="183"/>
      <c r="E16" s="11"/>
      <c r="F16" s="139">
        <f t="shared" si="2"/>
        <v>0</v>
      </c>
      <c r="G16" s="8"/>
      <c r="H16" s="9">
        <f t="shared" si="0"/>
        <v>0</v>
      </c>
      <c r="J16" s="8"/>
      <c r="K16" s="188">
        <f t="shared" si="1"/>
        <v>0</v>
      </c>
    </row>
    <row r="17" spans="1:11" s="10" customFormat="1" ht="25.5" customHeight="1" x14ac:dyDescent="0.2">
      <c r="A17" s="4">
        <v>15</v>
      </c>
      <c r="B17" s="5"/>
      <c r="C17" s="5"/>
      <c r="D17" s="183"/>
      <c r="E17" s="11"/>
      <c r="F17" s="139">
        <f t="shared" si="2"/>
        <v>0</v>
      </c>
      <c r="G17" s="8"/>
      <c r="H17" s="9">
        <f t="shared" si="0"/>
        <v>0</v>
      </c>
      <c r="J17" s="8"/>
      <c r="K17" s="188">
        <f t="shared" si="1"/>
        <v>0</v>
      </c>
    </row>
    <row r="18" spans="1:11" s="10" customFormat="1" ht="25.5" customHeight="1" x14ac:dyDescent="0.2">
      <c r="A18" s="4">
        <v>16</v>
      </c>
      <c r="B18" s="5"/>
      <c r="C18" s="5"/>
      <c r="D18" s="183"/>
      <c r="E18" s="11"/>
      <c r="F18" s="139">
        <f t="shared" si="2"/>
        <v>0</v>
      </c>
      <c r="G18" s="8"/>
      <c r="H18" s="9">
        <f t="shared" si="0"/>
        <v>0</v>
      </c>
      <c r="J18" s="8"/>
      <c r="K18" s="188">
        <f t="shared" si="1"/>
        <v>0</v>
      </c>
    </row>
    <row r="19" spans="1:11" s="10" customFormat="1" ht="25.5" customHeight="1" x14ac:dyDescent="0.2">
      <c r="A19" s="4">
        <v>17</v>
      </c>
      <c r="B19" s="5"/>
      <c r="C19" s="5"/>
      <c r="D19" s="183"/>
      <c r="E19" s="11"/>
      <c r="F19" s="139">
        <f t="shared" si="2"/>
        <v>0</v>
      </c>
      <c r="G19" s="8"/>
      <c r="H19" s="9">
        <f t="shared" si="0"/>
        <v>0</v>
      </c>
      <c r="J19" s="8"/>
      <c r="K19" s="188">
        <f t="shared" si="1"/>
        <v>0</v>
      </c>
    </row>
    <row r="20" spans="1:11" s="10" customFormat="1" ht="25.5" customHeight="1" x14ac:dyDescent="0.2">
      <c r="A20" s="4">
        <v>18</v>
      </c>
      <c r="B20" s="5"/>
      <c r="C20" s="5"/>
      <c r="D20" s="183"/>
      <c r="E20" s="11"/>
      <c r="F20" s="139">
        <f t="shared" si="2"/>
        <v>0</v>
      </c>
      <c r="G20" s="8"/>
      <c r="H20" s="9">
        <f t="shared" si="0"/>
        <v>0</v>
      </c>
      <c r="J20" s="8"/>
      <c r="K20" s="188">
        <f t="shared" si="1"/>
        <v>0</v>
      </c>
    </row>
    <row r="21" spans="1:11" s="10" customFormat="1" ht="25.5" customHeight="1" x14ac:dyDescent="0.2">
      <c r="A21" s="4">
        <v>19</v>
      </c>
      <c r="B21" s="5"/>
      <c r="C21" s="5"/>
      <c r="D21" s="183"/>
      <c r="E21" s="11"/>
      <c r="F21" s="139">
        <f t="shared" si="2"/>
        <v>0</v>
      </c>
      <c r="G21" s="8"/>
      <c r="H21" s="9">
        <f t="shared" si="0"/>
        <v>0</v>
      </c>
      <c r="J21" s="8"/>
      <c r="K21" s="188">
        <f t="shared" si="1"/>
        <v>0</v>
      </c>
    </row>
    <row r="22" spans="1:11" s="10" customFormat="1" ht="25.5" customHeight="1" x14ac:dyDescent="0.2">
      <c r="A22" s="4">
        <v>20</v>
      </c>
      <c r="B22" s="5"/>
      <c r="C22" s="5"/>
      <c r="D22" s="183"/>
      <c r="E22" s="11"/>
      <c r="F22" s="139">
        <f t="shared" si="2"/>
        <v>0</v>
      </c>
      <c r="G22" s="8"/>
      <c r="H22" s="9">
        <f t="shared" si="0"/>
        <v>0</v>
      </c>
      <c r="J22" s="8"/>
      <c r="K22" s="188">
        <f t="shared" si="1"/>
        <v>0</v>
      </c>
    </row>
    <row r="23" spans="1:11" s="10" customFormat="1" ht="25.5" customHeight="1" x14ac:dyDescent="0.2">
      <c r="A23" s="4">
        <v>21</v>
      </c>
      <c r="B23" s="5"/>
      <c r="C23" s="5"/>
      <c r="D23" s="183"/>
      <c r="E23" s="11"/>
      <c r="F23" s="139">
        <f t="shared" si="2"/>
        <v>0</v>
      </c>
      <c r="G23" s="8"/>
      <c r="H23" s="9">
        <f t="shared" si="0"/>
        <v>0</v>
      </c>
      <c r="J23" s="8"/>
      <c r="K23" s="188">
        <f t="shared" si="1"/>
        <v>0</v>
      </c>
    </row>
    <row r="24" spans="1:11" s="10" customFormat="1" ht="25.5" customHeight="1" x14ac:dyDescent="0.2">
      <c r="A24" s="4">
        <v>22</v>
      </c>
      <c r="B24" s="5"/>
      <c r="C24" s="5"/>
      <c r="D24" s="183"/>
      <c r="E24" s="11"/>
      <c r="F24" s="139">
        <f t="shared" si="2"/>
        <v>0</v>
      </c>
      <c r="G24" s="8"/>
      <c r="H24" s="9">
        <f t="shared" si="0"/>
        <v>0</v>
      </c>
      <c r="J24" s="8"/>
      <c r="K24" s="188">
        <f t="shared" si="1"/>
        <v>0</v>
      </c>
    </row>
    <row r="25" spans="1:11" s="10" customFormat="1" ht="25.5" customHeight="1" x14ac:dyDescent="0.2">
      <c r="A25" s="4">
        <v>23</v>
      </c>
      <c r="B25" s="5"/>
      <c r="C25" s="5"/>
      <c r="D25" s="183"/>
      <c r="E25" s="11"/>
      <c r="F25" s="139">
        <f t="shared" si="2"/>
        <v>0</v>
      </c>
      <c r="G25" s="8"/>
      <c r="H25" s="9">
        <f t="shared" si="0"/>
        <v>0</v>
      </c>
      <c r="J25" s="8"/>
      <c r="K25" s="188">
        <f t="shared" si="1"/>
        <v>0</v>
      </c>
    </row>
    <row r="26" spans="1:11" s="10" customFormat="1" ht="25.5" customHeight="1" x14ac:dyDescent="0.2">
      <c r="A26" s="4">
        <v>24</v>
      </c>
      <c r="B26" s="5"/>
      <c r="C26" s="5"/>
      <c r="D26" s="183"/>
      <c r="E26" s="11"/>
      <c r="F26" s="139">
        <f t="shared" si="2"/>
        <v>0</v>
      </c>
      <c r="G26" s="8"/>
      <c r="H26" s="9">
        <f t="shared" si="0"/>
        <v>0</v>
      </c>
      <c r="J26" s="8"/>
      <c r="K26" s="188">
        <f t="shared" si="1"/>
        <v>0</v>
      </c>
    </row>
    <row r="27" spans="1:11" s="10" customFormat="1" ht="25.5" customHeight="1" x14ac:dyDescent="0.2">
      <c r="A27" s="4">
        <v>25</v>
      </c>
      <c r="B27" s="5"/>
      <c r="C27" s="5"/>
      <c r="D27" s="183"/>
      <c r="E27" s="11"/>
      <c r="F27" s="139">
        <f t="shared" si="2"/>
        <v>0</v>
      </c>
      <c r="G27" s="8"/>
      <c r="H27" s="9">
        <f t="shared" si="0"/>
        <v>0</v>
      </c>
      <c r="J27" s="8"/>
      <c r="K27" s="188">
        <f t="shared" si="1"/>
        <v>0</v>
      </c>
    </row>
    <row r="28" spans="1:11" s="10" customFormat="1" ht="25.5" customHeight="1" x14ac:dyDescent="0.2">
      <c r="A28" s="4">
        <v>26</v>
      </c>
      <c r="B28" s="5"/>
      <c r="C28" s="5"/>
      <c r="D28" s="183"/>
      <c r="E28" s="11"/>
      <c r="F28" s="139">
        <f t="shared" si="2"/>
        <v>0</v>
      </c>
      <c r="G28" s="8"/>
      <c r="H28" s="9">
        <f t="shared" si="0"/>
        <v>0</v>
      </c>
      <c r="J28" s="8"/>
      <c r="K28" s="188">
        <f t="shared" si="1"/>
        <v>0</v>
      </c>
    </row>
    <row r="29" spans="1:11" s="10" customFormat="1" ht="25.5" customHeight="1" x14ac:dyDescent="0.2">
      <c r="A29" s="4">
        <v>27</v>
      </c>
      <c r="B29" s="5"/>
      <c r="C29" s="5"/>
      <c r="D29" s="183"/>
      <c r="E29" s="11"/>
      <c r="F29" s="139">
        <f t="shared" si="2"/>
        <v>0</v>
      </c>
      <c r="G29" s="8"/>
      <c r="H29" s="9">
        <f t="shared" si="0"/>
        <v>0</v>
      </c>
      <c r="J29" s="8"/>
      <c r="K29" s="188">
        <f t="shared" si="1"/>
        <v>0</v>
      </c>
    </row>
    <row r="30" spans="1:11" s="10" customFormat="1" ht="25.5" customHeight="1" x14ac:dyDescent="0.2">
      <c r="A30" s="4">
        <v>28</v>
      </c>
      <c r="B30" s="5"/>
      <c r="C30" s="5"/>
      <c r="D30" s="183"/>
      <c r="E30" s="11"/>
      <c r="F30" s="139">
        <f t="shared" si="2"/>
        <v>0</v>
      </c>
      <c r="G30" s="8"/>
      <c r="H30" s="9">
        <f t="shared" si="0"/>
        <v>0</v>
      </c>
      <c r="J30" s="8"/>
      <c r="K30" s="188">
        <f t="shared" si="1"/>
        <v>0</v>
      </c>
    </row>
    <row r="31" spans="1:11" s="10" customFormat="1" ht="25.5" customHeight="1" x14ac:dyDescent="0.2">
      <c r="A31" s="4">
        <v>29</v>
      </c>
      <c r="B31" s="5"/>
      <c r="C31" s="5"/>
      <c r="D31" s="183"/>
      <c r="E31" s="11"/>
      <c r="F31" s="139">
        <f t="shared" si="2"/>
        <v>0</v>
      </c>
      <c r="G31" s="8"/>
      <c r="H31" s="9">
        <f t="shared" si="0"/>
        <v>0</v>
      </c>
      <c r="J31" s="8"/>
      <c r="K31" s="188">
        <f t="shared" si="1"/>
        <v>0</v>
      </c>
    </row>
    <row r="32" spans="1:11" s="10" customFormat="1" ht="25.5" customHeight="1" x14ac:dyDescent="0.2">
      <c r="A32" s="4">
        <v>30</v>
      </c>
      <c r="B32" s="5"/>
      <c r="C32" s="5"/>
      <c r="D32" s="183"/>
      <c r="E32" s="11"/>
      <c r="F32" s="139">
        <f t="shared" si="2"/>
        <v>0</v>
      </c>
      <c r="G32" s="8"/>
      <c r="H32" s="9">
        <f t="shared" si="0"/>
        <v>0</v>
      </c>
      <c r="J32" s="8"/>
      <c r="K32" s="188">
        <f t="shared" si="1"/>
        <v>0</v>
      </c>
    </row>
    <row r="33" spans="1:12" s="10" customFormat="1" ht="25.5" customHeight="1" x14ac:dyDescent="0.2">
      <c r="A33" s="4">
        <v>31</v>
      </c>
      <c r="B33" s="5"/>
      <c r="C33" s="5"/>
      <c r="D33" s="183"/>
      <c r="E33" s="11"/>
      <c r="F33" s="139">
        <f t="shared" si="2"/>
        <v>0</v>
      </c>
      <c r="G33" s="8"/>
      <c r="H33" s="9">
        <f t="shared" si="0"/>
        <v>0</v>
      </c>
      <c r="J33" s="8"/>
      <c r="K33" s="188">
        <f t="shared" si="1"/>
        <v>0</v>
      </c>
    </row>
    <row r="34" spans="1:12" s="10" customFormat="1" ht="25.5" customHeight="1" x14ac:dyDescent="0.2">
      <c r="A34" s="4">
        <v>32</v>
      </c>
      <c r="B34" s="5"/>
      <c r="C34" s="5"/>
      <c r="D34" s="183"/>
      <c r="E34" s="11"/>
      <c r="F34" s="139">
        <f t="shared" si="2"/>
        <v>0</v>
      </c>
      <c r="G34" s="8"/>
      <c r="H34" s="9">
        <f t="shared" si="0"/>
        <v>0</v>
      </c>
      <c r="J34" s="8"/>
      <c r="K34" s="188">
        <f t="shared" si="1"/>
        <v>0</v>
      </c>
    </row>
    <row r="35" spans="1:12" s="10" customFormat="1" ht="25.5" customHeight="1" x14ac:dyDescent="0.2">
      <c r="A35" s="4">
        <v>33</v>
      </c>
      <c r="B35" s="5"/>
      <c r="C35" s="5"/>
      <c r="D35" s="183"/>
      <c r="E35" s="11"/>
      <c r="F35" s="139">
        <f t="shared" si="2"/>
        <v>0</v>
      </c>
      <c r="G35" s="8"/>
      <c r="H35" s="9">
        <f t="shared" si="0"/>
        <v>0</v>
      </c>
      <c r="J35" s="8"/>
      <c r="K35" s="188">
        <f t="shared" si="1"/>
        <v>0</v>
      </c>
    </row>
    <row r="36" spans="1:12" s="10" customFormat="1" ht="25.5" customHeight="1" x14ac:dyDescent="0.2">
      <c r="A36" s="4">
        <v>34</v>
      </c>
      <c r="B36" s="5"/>
      <c r="C36" s="5"/>
      <c r="D36" s="183"/>
      <c r="E36" s="11"/>
      <c r="F36" s="139">
        <f t="shared" si="2"/>
        <v>0</v>
      </c>
      <c r="G36" s="8"/>
      <c r="H36" s="9">
        <f t="shared" si="0"/>
        <v>0</v>
      </c>
      <c r="J36" s="8"/>
      <c r="K36" s="188">
        <f t="shared" si="1"/>
        <v>0</v>
      </c>
    </row>
    <row r="37" spans="1:12" s="10" customFormat="1" ht="25.5" customHeight="1" x14ac:dyDescent="0.2">
      <c r="A37" s="4">
        <v>35</v>
      </c>
      <c r="B37" s="5"/>
      <c r="C37" s="5"/>
      <c r="D37" s="183"/>
      <c r="E37" s="11"/>
      <c r="F37" s="139">
        <f t="shared" si="2"/>
        <v>0</v>
      </c>
      <c r="G37" s="8"/>
      <c r="H37" s="9">
        <f t="shared" si="0"/>
        <v>0</v>
      </c>
      <c r="J37" s="8"/>
      <c r="K37" s="188">
        <f t="shared" si="1"/>
        <v>0</v>
      </c>
    </row>
    <row r="38" spans="1:12" s="10" customFormat="1" ht="25.5" customHeight="1" x14ac:dyDescent="0.2">
      <c r="A38" s="4">
        <v>36</v>
      </c>
      <c r="B38" s="5"/>
      <c r="C38" s="5"/>
      <c r="D38" s="183"/>
      <c r="E38" s="11"/>
      <c r="F38" s="139">
        <f t="shared" si="2"/>
        <v>0</v>
      </c>
      <c r="G38" s="8"/>
      <c r="H38" s="9">
        <f t="shared" si="0"/>
        <v>0</v>
      </c>
      <c r="J38" s="8"/>
      <c r="K38" s="188">
        <f t="shared" si="1"/>
        <v>0</v>
      </c>
    </row>
    <row r="39" spans="1:12" s="10" customFormat="1" ht="25.5" customHeight="1" x14ac:dyDescent="0.2">
      <c r="A39" s="4">
        <v>37</v>
      </c>
      <c r="B39" s="5"/>
      <c r="C39" s="5"/>
      <c r="D39" s="183"/>
      <c r="E39" s="11"/>
      <c r="F39" s="139">
        <f t="shared" si="2"/>
        <v>0</v>
      </c>
      <c r="G39" s="8"/>
      <c r="H39" s="9">
        <f t="shared" si="0"/>
        <v>0</v>
      </c>
      <c r="I39" s="1"/>
      <c r="J39" s="8"/>
      <c r="K39" s="188">
        <f t="shared" si="1"/>
        <v>0</v>
      </c>
      <c r="L39" s="1"/>
    </row>
    <row r="40" spans="1:12" s="10" customFormat="1" ht="25.5" customHeight="1" x14ac:dyDescent="0.2">
      <c r="A40" s="4">
        <v>38</v>
      </c>
      <c r="B40" s="5"/>
      <c r="C40" s="5"/>
      <c r="D40" s="183"/>
      <c r="E40" s="11"/>
      <c r="F40" s="139">
        <f t="shared" si="2"/>
        <v>0</v>
      </c>
      <c r="G40" s="8"/>
      <c r="H40" s="9">
        <f t="shared" si="0"/>
        <v>0</v>
      </c>
      <c r="I40" s="17"/>
      <c r="J40" s="8"/>
      <c r="K40" s="188">
        <f t="shared" si="1"/>
        <v>0</v>
      </c>
      <c r="L40" s="17"/>
    </row>
    <row r="41" spans="1:12" s="10" customFormat="1" ht="25.5" customHeight="1" x14ac:dyDescent="0.2">
      <c r="A41" s="4">
        <v>39</v>
      </c>
      <c r="B41" s="5"/>
      <c r="C41" s="5"/>
      <c r="D41" s="183"/>
      <c r="E41" s="11"/>
      <c r="F41" s="139">
        <f t="shared" si="2"/>
        <v>0</v>
      </c>
      <c r="G41" s="8"/>
      <c r="H41" s="9">
        <f t="shared" si="0"/>
        <v>0</v>
      </c>
      <c r="I41" s="1"/>
      <c r="J41" s="8"/>
      <c r="K41" s="188">
        <f t="shared" si="1"/>
        <v>0</v>
      </c>
      <c r="L41" s="1"/>
    </row>
    <row r="42" spans="1:12" s="10" customFormat="1" ht="25.5" customHeight="1" x14ac:dyDescent="0.2">
      <c r="A42" s="4">
        <v>40</v>
      </c>
      <c r="B42" s="5"/>
      <c r="C42" s="5"/>
      <c r="D42" s="183"/>
      <c r="E42" s="11"/>
      <c r="F42" s="139">
        <f t="shared" si="2"/>
        <v>0</v>
      </c>
      <c r="G42" s="8"/>
      <c r="H42" s="9">
        <f t="shared" si="0"/>
        <v>0</v>
      </c>
      <c r="I42" s="1"/>
      <c r="J42" s="8"/>
      <c r="K42" s="188">
        <f t="shared" si="1"/>
        <v>0</v>
      </c>
      <c r="L42" s="1"/>
    </row>
    <row r="43" spans="1:12" s="10" customFormat="1" ht="25.5" customHeight="1" x14ac:dyDescent="0.2">
      <c r="A43" s="4">
        <v>41</v>
      </c>
      <c r="B43" s="5"/>
      <c r="C43" s="5"/>
      <c r="D43" s="183"/>
      <c r="E43" s="11"/>
      <c r="F43" s="139">
        <f t="shared" si="2"/>
        <v>0</v>
      </c>
      <c r="G43" s="8"/>
      <c r="H43" s="9">
        <f t="shared" si="0"/>
        <v>0</v>
      </c>
      <c r="I43" s="1"/>
      <c r="J43" s="8"/>
      <c r="K43" s="188">
        <f t="shared" si="1"/>
        <v>0</v>
      </c>
      <c r="L43" s="1"/>
    </row>
    <row r="44" spans="1:12" s="10" customFormat="1" ht="25.5" customHeight="1" x14ac:dyDescent="0.2">
      <c r="A44" s="4">
        <v>42</v>
      </c>
      <c r="B44" s="5"/>
      <c r="C44" s="5"/>
      <c r="D44" s="183"/>
      <c r="E44" s="11"/>
      <c r="F44" s="139">
        <f t="shared" si="2"/>
        <v>0</v>
      </c>
      <c r="G44" s="8"/>
      <c r="H44" s="9">
        <f t="shared" si="0"/>
        <v>0</v>
      </c>
      <c r="I44" s="1"/>
      <c r="J44" s="8"/>
      <c r="K44" s="188">
        <f t="shared" si="1"/>
        <v>0</v>
      </c>
      <c r="L44" s="1"/>
    </row>
    <row r="45" spans="1:12" s="10" customFormat="1" ht="25.5" customHeight="1" x14ac:dyDescent="0.2">
      <c r="A45" s="4">
        <v>43</v>
      </c>
      <c r="B45" s="5"/>
      <c r="C45" s="5"/>
      <c r="D45" s="183"/>
      <c r="E45" s="11"/>
      <c r="F45" s="139">
        <f t="shared" si="2"/>
        <v>0</v>
      </c>
      <c r="G45" s="8"/>
      <c r="H45" s="9">
        <f t="shared" si="0"/>
        <v>0</v>
      </c>
      <c r="I45" s="1"/>
      <c r="J45" s="8"/>
      <c r="K45" s="188">
        <f t="shared" si="1"/>
        <v>0</v>
      </c>
      <c r="L45" s="1"/>
    </row>
    <row r="46" spans="1:12" s="10" customFormat="1" ht="25.5" customHeight="1" x14ac:dyDescent="0.2">
      <c r="A46" s="4">
        <v>44</v>
      </c>
      <c r="B46" s="5"/>
      <c r="C46" s="5"/>
      <c r="D46" s="183"/>
      <c r="E46" s="11"/>
      <c r="F46" s="139">
        <f t="shared" si="2"/>
        <v>0</v>
      </c>
      <c r="G46" s="8"/>
      <c r="H46" s="9">
        <f t="shared" si="0"/>
        <v>0</v>
      </c>
      <c r="I46" s="1"/>
      <c r="J46" s="8"/>
      <c r="K46" s="188">
        <f t="shared" si="1"/>
        <v>0</v>
      </c>
      <c r="L46" s="1"/>
    </row>
    <row r="47" spans="1:12" s="10" customFormat="1" ht="25.5" customHeight="1" x14ac:dyDescent="0.2">
      <c r="A47" s="4">
        <v>45</v>
      </c>
      <c r="B47" s="5"/>
      <c r="C47" s="5"/>
      <c r="D47" s="183"/>
      <c r="E47" s="11"/>
      <c r="F47" s="139">
        <f t="shared" si="2"/>
        <v>0</v>
      </c>
      <c r="G47" s="8"/>
      <c r="H47" s="9">
        <f t="shared" si="0"/>
        <v>0</v>
      </c>
      <c r="I47" s="1"/>
      <c r="J47" s="8"/>
      <c r="K47" s="188">
        <f t="shared" si="1"/>
        <v>0</v>
      </c>
      <c r="L47" s="1"/>
    </row>
    <row r="48" spans="1:12" s="10" customFormat="1" ht="25.5" customHeight="1" x14ac:dyDescent="0.2">
      <c r="A48" s="4">
        <v>46</v>
      </c>
      <c r="B48" s="5"/>
      <c r="C48" s="5"/>
      <c r="D48" s="183"/>
      <c r="E48" s="11"/>
      <c r="F48" s="139">
        <f t="shared" si="2"/>
        <v>0</v>
      </c>
      <c r="G48" s="8"/>
      <c r="H48" s="9">
        <f t="shared" si="0"/>
        <v>0</v>
      </c>
      <c r="I48" s="1"/>
      <c r="J48" s="8"/>
      <c r="K48" s="188">
        <f t="shared" si="1"/>
        <v>0</v>
      </c>
      <c r="L48" s="1"/>
    </row>
    <row r="49" spans="1:12" s="10" customFormat="1" ht="25.5" customHeight="1" x14ac:dyDescent="0.2">
      <c r="A49" s="4">
        <v>47</v>
      </c>
      <c r="B49" s="5"/>
      <c r="C49" s="5"/>
      <c r="D49" s="183"/>
      <c r="E49" s="11"/>
      <c r="F49" s="139">
        <f t="shared" si="2"/>
        <v>0</v>
      </c>
      <c r="G49" s="8"/>
      <c r="H49" s="9">
        <f t="shared" si="0"/>
        <v>0</v>
      </c>
      <c r="I49" s="1"/>
      <c r="J49" s="8"/>
      <c r="K49" s="188">
        <f t="shared" si="1"/>
        <v>0</v>
      </c>
      <c r="L49" s="1"/>
    </row>
    <row r="50" spans="1:12" s="10" customFormat="1" ht="25.5" customHeight="1" x14ac:dyDescent="0.2">
      <c r="A50" s="4">
        <v>48</v>
      </c>
      <c r="B50" s="5"/>
      <c r="C50" s="5"/>
      <c r="D50" s="183"/>
      <c r="E50" s="11"/>
      <c r="F50" s="139">
        <f t="shared" si="2"/>
        <v>0</v>
      </c>
      <c r="G50" s="8"/>
      <c r="H50" s="9">
        <f t="shared" si="0"/>
        <v>0</v>
      </c>
      <c r="I50" s="1"/>
      <c r="J50" s="8"/>
      <c r="K50" s="188">
        <f t="shared" si="1"/>
        <v>0</v>
      </c>
      <c r="L50" s="1"/>
    </row>
    <row r="51" spans="1:12" s="10" customFormat="1" ht="25.5" customHeight="1" x14ac:dyDescent="0.2">
      <c r="A51" s="4">
        <v>49</v>
      </c>
      <c r="B51" s="5"/>
      <c r="C51" s="5"/>
      <c r="D51" s="183"/>
      <c r="E51" s="11"/>
      <c r="F51" s="139">
        <f t="shared" si="2"/>
        <v>0</v>
      </c>
      <c r="G51" s="8"/>
      <c r="H51" s="9">
        <f t="shared" si="0"/>
        <v>0</v>
      </c>
      <c r="I51" s="1"/>
      <c r="J51" s="8"/>
      <c r="K51" s="188">
        <f t="shared" si="1"/>
        <v>0</v>
      </c>
      <c r="L51" s="1"/>
    </row>
    <row r="52" spans="1:12" s="10" customFormat="1" ht="25.5" customHeight="1" x14ac:dyDescent="0.2">
      <c r="A52" s="4">
        <v>50</v>
      </c>
      <c r="B52" s="5"/>
      <c r="C52" s="5"/>
      <c r="D52" s="183"/>
      <c r="E52" s="11"/>
      <c r="F52" s="139">
        <f t="shared" si="2"/>
        <v>0</v>
      </c>
      <c r="G52" s="8"/>
      <c r="H52" s="9">
        <f t="shared" si="0"/>
        <v>0</v>
      </c>
      <c r="I52" s="1"/>
      <c r="J52" s="8"/>
      <c r="K52" s="188">
        <f t="shared" si="1"/>
        <v>0</v>
      </c>
      <c r="L52" s="1"/>
    </row>
    <row r="53" spans="1:12" s="10" customFormat="1" ht="24" customHeight="1" x14ac:dyDescent="0.2">
      <c r="A53" s="12"/>
      <c r="B53" s="13" t="s">
        <v>2</v>
      </c>
      <c r="C53" s="13"/>
      <c r="D53" s="13"/>
      <c r="E53" s="7"/>
      <c r="F53" s="14">
        <f>SUM(F3:F52)</f>
        <v>0</v>
      </c>
      <c r="G53" s="15"/>
      <c r="H53" s="9">
        <f>SUM(H3:H52)</f>
        <v>0</v>
      </c>
      <c r="I53" s="1"/>
      <c r="J53" s="193"/>
      <c r="K53" s="188">
        <f>SUM(K3:K52)</f>
        <v>0</v>
      </c>
      <c r="L53" s="1"/>
    </row>
    <row r="54" spans="1:12" x14ac:dyDescent="0.2">
      <c r="F54" s="20"/>
      <c r="G54" s="20"/>
      <c r="H54" s="20"/>
      <c r="J54" s="20"/>
      <c r="K54" s="20"/>
    </row>
    <row r="55" spans="1:12" x14ac:dyDescent="0.2">
      <c r="F55" s="20"/>
      <c r="G55" s="101"/>
      <c r="H55" s="101"/>
      <c r="J55" s="101"/>
      <c r="K55" s="101"/>
    </row>
    <row r="56" spans="1:12" x14ac:dyDescent="0.2">
      <c r="A56" s="20"/>
      <c r="B56" s="20"/>
      <c r="C56" s="20"/>
      <c r="D56" s="19"/>
      <c r="E56" s="20"/>
      <c r="F56" s="20"/>
      <c r="G56" s="20"/>
      <c r="H56" s="20"/>
      <c r="J56" s="20"/>
      <c r="K56" s="20"/>
    </row>
    <row r="57" spans="1:12" x14ac:dyDescent="0.2">
      <c r="A57" s="20"/>
      <c r="B57" s="20"/>
      <c r="C57" s="20"/>
      <c r="D57" s="19"/>
      <c r="E57" s="20"/>
      <c r="F57" s="20"/>
      <c r="G57" s="20"/>
      <c r="H57" s="20"/>
      <c r="J57" s="20"/>
      <c r="K57" s="20"/>
    </row>
    <row r="58" spans="1:12" ht="12.75" customHeight="1" x14ac:dyDescent="0.2">
      <c r="A58" s="20"/>
      <c r="B58" s="20"/>
      <c r="C58" s="20"/>
      <c r="D58" s="19"/>
      <c r="E58" s="20"/>
      <c r="F58" s="20"/>
      <c r="G58" s="20"/>
      <c r="H58" s="20"/>
      <c r="J58" s="20"/>
      <c r="K58" s="20"/>
    </row>
    <row r="59" spans="1:12" ht="25.5" customHeight="1" x14ac:dyDescent="0.2">
      <c r="A59" s="20"/>
      <c r="B59" s="20"/>
      <c r="C59" s="20"/>
      <c r="D59" s="19"/>
      <c r="E59" s="20"/>
      <c r="F59" s="20"/>
      <c r="G59" s="20"/>
      <c r="H59" s="20"/>
      <c r="J59" s="20"/>
      <c r="K59" s="20"/>
    </row>
    <row r="60" spans="1:12" ht="27" customHeight="1" x14ac:dyDescent="0.2">
      <c r="A60" s="20"/>
      <c r="B60" s="20"/>
      <c r="C60" s="20"/>
      <c r="D60" s="19"/>
      <c r="E60" s="20"/>
      <c r="F60" s="20"/>
      <c r="G60" s="20"/>
      <c r="H60" s="20"/>
      <c r="J60" s="20"/>
      <c r="K60" s="20"/>
    </row>
    <row r="61" spans="1:12" ht="27" customHeight="1" x14ac:dyDescent="0.2">
      <c r="A61" s="20"/>
      <c r="B61" s="20"/>
      <c r="C61" s="20"/>
      <c r="D61" s="19"/>
      <c r="E61" s="20"/>
      <c r="F61" s="20"/>
      <c r="G61" s="20"/>
      <c r="H61" s="20"/>
      <c r="J61" s="20"/>
      <c r="K61" s="20"/>
    </row>
    <row r="62" spans="1:12" ht="27" customHeight="1" x14ac:dyDescent="0.2">
      <c r="A62" s="20"/>
      <c r="B62" s="20"/>
      <c r="C62" s="20"/>
      <c r="D62" s="19"/>
      <c r="E62" s="20"/>
      <c r="F62" s="20"/>
      <c r="G62" s="20"/>
      <c r="H62" s="20"/>
      <c r="J62" s="20"/>
      <c r="K62" s="20"/>
    </row>
    <row r="63" spans="1:12" ht="27" customHeight="1" x14ac:dyDescent="0.2">
      <c r="A63" s="20"/>
      <c r="B63" s="20"/>
      <c r="C63" s="20"/>
      <c r="D63" s="19"/>
      <c r="E63" s="20"/>
      <c r="F63" s="20"/>
      <c r="G63" s="20"/>
      <c r="H63" s="20"/>
      <c r="J63" s="20"/>
      <c r="K63" s="20"/>
    </row>
    <row r="64" spans="1:12" ht="27" customHeight="1" x14ac:dyDescent="0.2">
      <c r="A64" s="20"/>
      <c r="B64" s="20"/>
      <c r="C64" s="20"/>
      <c r="D64" s="19"/>
      <c r="E64" s="20"/>
      <c r="F64" s="20"/>
      <c r="G64" s="20"/>
      <c r="H64" s="20"/>
      <c r="J64" s="20"/>
      <c r="K64" s="20"/>
    </row>
    <row r="65" spans="1:11" x14ac:dyDescent="0.2">
      <c r="A65" s="20"/>
      <c r="B65" s="20"/>
      <c r="C65" s="20"/>
      <c r="D65" s="19"/>
      <c r="E65" s="20"/>
      <c r="F65" s="20"/>
      <c r="G65" s="20"/>
      <c r="H65" s="20"/>
      <c r="J65" s="20"/>
      <c r="K65" s="20"/>
    </row>
  </sheetData>
  <sheetProtection password="CAC4" sheet="1" objects="1" scenarios="1"/>
  <mergeCells count="3">
    <mergeCell ref="A1:E1"/>
    <mergeCell ref="G1:H1"/>
    <mergeCell ref="J1:K1"/>
  </mergeCells>
  <phoneticPr fontId="2" type="noConversion"/>
  <conditionalFormatting sqref="H3:H52">
    <cfRule type="cellIs" dxfId="7" priority="5" stopIfTrue="1" operator="notEqual">
      <formula>F3</formula>
    </cfRule>
  </conditionalFormatting>
  <conditionalFormatting sqref="H53">
    <cfRule type="cellIs" dxfId="6" priority="3" stopIfTrue="1" operator="notEqual">
      <formula>F53</formula>
    </cfRule>
  </conditionalFormatting>
  <conditionalFormatting sqref="K3:K52">
    <cfRule type="cellIs" dxfId="5" priority="2" stopIfTrue="1" operator="notEqual">
      <formula>H3</formula>
    </cfRule>
  </conditionalFormatting>
  <conditionalFormatting sqref="K53">
    <cfRule type="cellIs" dxfId="4" priority="1" stopIfTrue="1" operator="notEqual">
      <formula>H53</formula>
    </cfRule>
  </conditionalFormatting>
  <dataValidations count="1">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I3:I37 H3:H52 K3:K52 L3:L37">
      <formula1>0</formula1>
      <formula2>100000000</formula2>
    </dataValidation>
  </dataValidations>
  <printOptions horizontalCentered="1"/>
  <pageMargins left="0.27559055118110237" right="0.23622047244094491" top="0.51181102362204722" bottom="0.55118110236220474" header="0.51181102362204722" footer="0.39370078740157483"/>
  <pageSetup paperSize="9" scale="44" orientation="portrait" horizontalDpi="300" verticalDpi="300" r:id="rId1"/>
  <headerFooter alignWithMargins="0">
    <oddFooter>עמוד &amp;P מתוך &amp;N</oddFooter>
  </headerFooter>
  <ignoredErrors>
    <ignoredError sqref="H3:H10"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enableFormatConditionsCalculation="0">
    <tabColor indexed="42"/>
    <pageSetUpPr fitToPage="1"/>
  </sheetPr>
  <dimension ref="A1:N45"/>
  <sheetViews>
    <sheetView showGridLines="0" rightToLeft="1" zoomScale="87" zoomScaleNormal="87" workbookViewId="0">
      <pane xSplit="6" ySplit="2" topLeftCell="G3" activePane="bottomRight" state="frozen"/>
      <selection activeCell="B3" sqref="B3"/>
      <selection pane="topRight" activeCell="B3" sqref="B3"/>
      <selection pane="bottomLeft" activeCell="B3" sqref="B3"/>
      <selection pane="bottomRight" activeCell="B3" sqref="B3"/>
    </sheetView>
  </sheetViews>
  <sheetFormatPr defaultRowHeight="12.75" outlineLevelCol="1" x14ac:dyDescent="0.2"/>
  <cols>
    <col min="1" max="1" width="5.7109375" style="1" customWidth="1"/>
    <col min="2" max="2" width="32.140625" style="1" customWidth="1"/>
    <col min="3" max="3" width="36.42578125" style="1" customWidth="1"/>
    <col min="4" max="4" width="10.5703125" style="1" customWidth="1"/>
    <col min="5" max="5" width="9" style="1" customWidth="1"/>
    <col min="6" max="6" width="14.5703125" style="1" customWidth="1"/>
    <col min="7" max="8" width="23" style="1" hidden="1" customWidth="1" outlineLevel="1"/>
    <col min="9" max="9" width="23.85546875" style="1" hidden="1" customWidth="1" outlineLevel="1"/>
    <col min="10" max="10" width="8.140625" style="1" customWidth="1" collapsed="1"/>
    <col min="11" max="12" width="23" style="1" hidden="1" customWidth="1" outlineLevel="1"/>
    <col min="13" max="13" width="23.85546875" style="1" hidden="1" customWidth="1" outlineLevel="1"/>
    <col min="14" max="14" width="6.85546875" style="1" customWidth="1" collapsed="1"/>
    <col min="15" max="16384" width="9.140625" style="1"/>
  </cols>
  <sheetData>
    <row r="1" spans="1:14" ht="27" customHeight="1" x14ac:dyDescent="0.2">
      <c r="A1" s="407" t="s">
        <v>70</v>
      </c>
      <c r="B1" s="408"/>
      <c r="C1" s="135"/>
      <c r="D1" s="135"/>
      <c r="E1" s="135"/>
      <c r="F1" s="115">
        <f>'ראשי-פרטים כלליים וריכוז הוצאות'!F5</f>
        <v>0</v>
      </c>
      <c r="G1" s="399" t="s">
        <v>45</v>
      </c>
      <c r="H1" s="399"/>
      <c r="I1" s="399"/>
      <c r="J1" s="194" t="s">
        <v>93</v>
      </c>
      <c r="K1" s="402" t="s">
        <v>91</v>
      </c>
      <c r="L1" s="402"/>
      <c r="M1" s="402"/>
      <c r="N1" s="195" t="s">
        <v>94</v>
      </c>
    </row>
    <row r="2" spans="1:14" ht="34.5" customHeight="1" x14ac:dyDescent="0.2">
      <c r="A2" s="2" t="s">
        <v>8</v>
      </c>
      <c r="B2" s="2" t="s">
        <v>58</v>
      </c>
      <c r="C2" s="2" t="s">
        <v>59</v>
      </c>
      <c r="D2" s="2" t="s">
        <v>67</v>
      </c>
      <c r="E2" s="2" t="s">
        <v>68</v>
      </c>
      <c r="F2" s="2" t="s">
        <v>69</v>
      </c>
      <c r="G2" s="3" t="s">
        <v>17</v>
      </c>
      <c r="H2" s="3" t="s">
        <v>77</v>
      </c>
      <c r="I2" s="3" t="s">
        <v>28</v>
      </c>
      <c r="J2" s="10"/>
      <c r="K2" s="187" t="s">
        <v>17</v>
      </c>
      <c r="L2" s="187" t="s">
        <v>77</v>
      </c>
      <c r="M2" s="187" t="s">
        <v>28</v>
      </c>
      <c r="N2" s="10"/>
    </row>
    <row r="3" spans="1:14" s="10" customFormat="1" ht="25.5" customHeight="1" x14ac:dyDescent="0.2">
      <c r="A3" s="4">
        <v>1</v>
      </c>
      <c r="B3" s="250"/>
      <c r="C3" s="251"/>
      <c r="D3" s="6"/>
      <c r="E3" s="6"/>
      <c r="F3" s="139">
        <f>IF(OR(D3=0,E3=0),0,E3*D3)</f>
        <v>0</v>
      </c>
      <c r="G3" s="8"/>
      <c r="H3" s="143">
        <f t="shared" ref="H3:H32" si="0">D3</f>
        <v>0</v>
      </c>
      <c r="I3" s="9">
        <f>E3*H3</f>
        <v>0</v>
      </c>
      <c r="K3" s="8"/>
      <c r="L3" s="143"/>
      <c r="M3" s="188">
        <f>I3</f>
        <v>0</v>
      </c>
    </row>
    <row r="4" spans="1:14" s="10" customFormat="1" ht="25.5" customHeight="1" x14ac:dyDescent="0.2">
      <c r="A4" s="4">
        <v>2</v>
      </c>
      <c r="B4" s="5"/>
      <c r="C4" s="11"/>
      <c r="D4" s="11"/>
      <c r="E4" s="11"/>
      <c r="F4" s="139">
        <f t="shared" ref="F4:F32" si="1">IF(OR(D4=0,E4=0),0,E4*D4)</f>
        <v>0</v>
      </c>
      <c r="G4" s="8"/>
      <c r="H4" s="143">
        <f t="shared" si="0"/>
        <v>0</v>
      </c>
      <c r="I4" s="9">
        <f t="shared" ref="I4:I32" si="2">E4*H4</f>
        <v>0</v>
      </c>
      <c r="K4" s="8"/>
      <c r="L4" s="143"/>
      <c r="M4" s="188">
        <f t="shared" ref="M4:M32" si="3">I4</f>
        <v>0</v>
      </c>
    </row>
    <row r="5" spans="1:14" s="10" customFormat="1" ht="25.5" customHeight="1" x14ac:dyDescent="0.2">
      <c r="A5" s="4">
        <v>3</v>
      </c>
      <c r="B5" s="249"/>
      <c r="C5" s="11"/>
      <c r="D5" s="11"/>
      <c r="E5" s="11"/>
      <c r="F5" s="139">
        <f t="shared" si="1"/>
        <v>0</v>
      </c>
      <c r="G5" s="8"/>
      <c r="H5" s="143">
        <f t="shared" si="0"/>
        <v>0</v>
      </c>
      <c r="I5" s="9">
        <f t="shared" si="2"/>
        <v>0</v>
      </c>
      <c r="K5" s="8"/>
      <c r="L5" s="143"/>
      <c r="M5" s="188">
        <f t="shared" si="3"/>
        <v>0</v>
      </c>
    </row>
    <row r="6" spans="1:14" s="10" customFormat="1" ht="25.5" customHeight="1" x14ac:dyDescent="0.2">
      <c r="A6" s="4">
        <v>4</v>
      </c>
      <c r="B6" s="5"/>
      <c r="C6" s="11"/>
      <c r="D6" s="11"/>
      <c r="E6" s="11"/>
      <c r="F6" s="139">
        <f t="shared" si="1"/>
        <v>0</v>
      </c>
      <c r="G6" s="8"/>
      <c r="H6" s="143">
        <f t="shared" si="0"/>
        <v>0</v>
      </c>
      <c r="I6" s="9">
        <f t="shared" si="2"/>
        <v>0</v>
      </c>
      <c r="K6" s="8"/>
      <c r="L6" s="143"/>
      <c r="M6" s="188">
        <f t="shared" si="3"/>
        <v>0</v>
      </c>
    </row>
    <row r="7" spans="1:14" s="10" customFormat="1" ht="25.5" customHeight="1" x14ac:dyDescent="0.2">
      <c r="A7" s="4">
        <v>5</v>
      </c>
      <c r="B7" s="5"/>
      <c r="C7" s="11"/>
      <c r="D7" s="11"/>
      <c r="E7" s="11"/>
      <c r="F7" s="139">
        <f t="shared" si="1"/>
        <v>0</v>
      </c>
      <c r="G7" s="8"/>
      <c r="H7" s="143">
        <f t="shared" si="0"/>
        <v>0</v>
      </c>
      <c r="I7" s="9">
        <f t="shared" si="2"/>
        <v>0</v>
      </c>
      <c r="K7" s="8"/>
      <c r="L7" s="143"/>
      <c r="M7" s="188">
        <f t="shared" si="3"/>
        <v>0</v>
      </c>
    </row>
    <row r="8" spans="1:14" s="10" customFormat="1" ht="25.5" customHeight="1" x14ac:dyDescent="0.2">
      <c r="A8" s="4">
        <v>6</v>
      </c>
      <c r="B8" s="5"/>
      <c r="C8" s="11"/>
      <c r="D8" s="11"/>
      <c r="E8" s="11"/>
      <c r="F8" s="139">
        <f t="shared" si="1"/>
        <v>0</v>
      </c>
      <c r="G8" s="8"/>
      <c r="H8" s="143">
        <f t="shared" si="0"/>
        <v>0</v>
      </c>
      <c r="I8" s="9">
        <f t="shared" si="2"/>
        <v>0</v>
      </c>
      <c r="K8" s="8"/>
      <c r="L8" s="143"/>
      <c r="M8" s="188">
        <f t="shared" si="3"/>
        <v>0</v>
      </c>
    </row>
    <row r="9" spans="1:14" s="10" customFormat="1" ht="25.5" customHeight="1" x14ac:dyDescent="0.2">
      <c r="A9" s="4">
        <v>7</v>
      </c>
      <c r="B9" s="5"/>
      <c r="C9" s="11"/>
      <c r="D9" s="11"/>
      <c r="E9" s="11"/>
      <c r="F9" s="139">
        <f t="shared" si="1"/>
        <v>0</v>
      </c>
      <c r="G9" s="8"/>
      <c r="H9" s="143">
        <f t="shared" si="0"/>
        <v>0</v>
      </c>
      <c r="I9" s="9">
        <f t="shared" si="2"/>
        <v>0</v>
      </c>
      <c r="K9" s="8"/>
      <c r="L9" s="143"/>
      <c r="M9" s="188">
        <f t="shared" si="3"/>
        <v>0</v>
      </c>
    </row>
    <row r="10" spans="1:14" s="10" customFormat="1" ht="25.5" customHeight="1" x14ac:dyDescent="0.2">
      <c r="A10" s="4">
        <v>8</v>
      </c>
      <c r="B10" s="5"/>
      <c r="C10" s="11"/>
      <c r="D10" s="11"/>
      <c r="E10" s="11"/>
      <c r="F10" s="139">
        <f t="shared" si="1"/>
        <v>0</v>
      </c>
      <c r="G10" s="8"/>
      <c r="H10" s="143">
        <f t="shared" si="0"/>
        <v>0</v>
      </c>
      <c r="I10" s="9">
        <f t="shared" si="2"/>
        <v>0</v>
      </c>
      <c r="K10" s="8"/>
      <c r="L10" s="143"/>
      <c r="M10" s="188">
        <f t="shared" si="3"/>
        <v>0</v>
      </c>
    </row>
    <row r="11" spans="1:14" s="10" customFormat="1" ht="25.5" customHeight="1" x14ac:dyDescent="0.2">
      <c r="A11" s="4">
        <v>9</v>
      </c>
      <c r="B11" s="5"/>
      <c r="C11" s="11"/>
      <c r="D11" s="11"/>
      <c r="E11" s="11"/>
      <c r="F11" s="139">
        <f t="shared" si="1"/>
        <v>0</v>
      </c>
      <c r="G11" s="8"/>
      <c r="H11" s="143">
        <f t="shared" si="0"/>
        <v>0</v>
      </c>
      <c r="I11" s="9">
        <f t="shared" si="2"/>
        <v>0</v>
      </c>
      <c r="K11" s="8"/>
      <c r="L11" s="143"/>
      <c r="M11" s="188">
        <f t="shared" si="3"/>
        <v>0</v>
      </c>
    </row>
    <row r="12" spans="1:14" s="10" customFormat="1" ht="25.5" customHeight="1" x14ac:dyDescent="0.2">
      <c r="A12" s="4">
        <v>10</v>
      </c>
      <c r="B12" s="5"/>
      <c r="C12" s="11"/>
      <c r="D12" s="11"/>
      <c r="E12" s="11"/>
      <c r="F12" s="139">
        <f t="shared" si="1"/>
        <v>0</v>
      </c>
      <c r="G12" s="8"/>
      <c r="H12" s="143">
        <f t="shared" si="0"/>
        <v>0</v>
      </c>
      <c r="I12" s="9">
        <f t="shared" si="2"/>
        <v>0</v>
      </c>
      <c r="K12" s="8"/>
      <c r="L12" s="143"/>
      <c r="M12" s="188">
        <f t="shared" si="3"/>
        <v>0</v>
      </c>
    </row>
    <row r="13" spans="1:14" s="10" customFormat="1" ht="25.5" customHeight="1" x14ac:dyDescent="0.2">
      <c r="A13" s="4">
        <v>11</v>
      </c>
      <c r="B13" s="5"/>
      <c r="C13" s="11"/>
      <c r="D13" s="11"/>
      <c r="E13" s="11"/>
      <c r="F13" s="139">
        <f t="shared" si="1"/>
        <v>0</v>
      </c>
      <c r="G13" s="8"/>
      <c r="H13" s="143">
        <f t="shared" si="0"/>
        <v>0</v>
      </c>
      <c r="I13" s="9">
        <f t="shared" si="2"/>
        <v>0</v>
      </c>
      <c r="K13" s="8"/>
      <c r="L13" s="143"/>
      <c r="M13" s="188">
        <f t="shared" si="3"/>
        <v>0</v>
      </c>
    </row>
    <row r="14" spans="1:14" s="10" customFormat="1" ht="25.5" customHeight="1" x14ac:dyDescent="0.2">
      <c r="A14" s="4">
        <v>12</v>
      </c>
      <c r="B14" s="5"/>
      <c r="C14" s="11"/>
      <c r="D14" s="11"/>
      <c r="E14" s="11"/>
      <c r="F14" s="139">
        <f t="shared" si="1"/>
        <v>0</v>
      </c>
      <c r="G14" s="8"/>
      <c r="H14" s="143">
        <f t="shared" si="0"/>
        <v>0</v>
      </c>
      <c r="I14" s="9">
        <f t="shared" si="2"/>
        <v>0</v>
      </c>
      <c r="K14" s="8"/>
      <c r="L14" s="143"/>
      <c r="M14" s="188">
        <f t="shared" si="3"/>
        <v>0</v>
      </c>
    </row>
    <row r="15" spans="1:14" s="10" customFormat="1" ht="25.5" customHeight="1" x14ac:dyDescent="0.2">
      <c r="A15" s="4">
        <v>13</v>
      </c>
      <c r="B15" s="5"/>
      <c r="C15" s="11"/>
      <c r="D15" s="11"/>
      <c r="E15" s="11"/>
      <c r="F15" s="139">
        <f t="shared" si="1"/>
        <v>0</v>
      </c>
      <c r="G15" s="8"/>
      <c r="H15" s="143">
        <f t="shared" si="0"/>
        <v>0</v>
      </c>
      <c r="I15" s="9">
        <f t="shared" si="2"/>
        <v>0</v>
      </c>
      <c r="K15" s="8"/>
      <c r="L15" s="143"/>
      <c r="M15" s="188">
        <f t="shared" si="3"/>
        <v>0</v>
      </c>
    </row>
    <row r="16" spans="1:14" s="10" customFormat="1" ht="25.5" customHeight="1" x14ac:dyDescent="0.2">
      <c r="A16" s="4">
        <v>14</v>
      </c>
      <c r="B16" s="5"/>
      <c r="C16" s="11"/>
      <c r="D16" s="11"/>
      <c r="E16" s="11"/>
      <c r="F16" s="139">
        <f t="shared" si="1"/>
        <v>0</v>
      </c>
      <c r="G16" s="8"/>
      <c r="H16" s="143">
        <f t="shared" si="0"/>
        <v>0</v>
      </c>
      <c r="I16" s="9">
        <f t="shared" si="2"/>
        <v>0</v>
      </c>
      <c r="K16" s="8"/>
      <c r="L16" s="143"/>
      <c r="M16" s="188">
        <f t="shared" si="3"/>
        <v>0</v>
      </c>
    </row>
    <row r="17" spans="1:13" s="10" customFormat="1" ht="25.5" customHeight="1" x14ac:dyDescent="0.2">
      <c r="A17" s="4">
        <v>15</v>
      </c>
      <c r="B17" s="5"/>
      <c r="C17" s="11"/>
      <c r="D17" s="11"/>
      <c r="E17" s="11"/>
      <c r="F17" s="139">
        <f t="shared" si="1"/>
        <v>0</v>
      </c>
      <c r="G17" s="8"/>
      <c r="H17" s="143">
        <f t="shared" si="0"/>
        <v>0</v>
      </c>
      <c r="I17" s="9">
        <f t="shared" si="2"/>
        <v>0</v>
      </c>
      <c r="K17" s="8"/>
      <c r="L17" s="143"/>
      <c r="M17" s="188">
        <f t="shared" si="3"/>
        <v>0</v>
      </c>
    </row>
    <row r="18" spans="1:13" s="10" customFormat="1" ht="25.5" customHeight="1" x14ac:dyDescent="0.2">
      <c r="A18" s="4">
        <v>16</v>
      </c>
      <c r="B18" s="5"/>
      <c r="C18" s="11"/>
      <c r="D18" s="11"/>
      <c r="E18" s="11"/>
      <c r="F18" s="139">
        <f t="shared" si="1"/>
        <v>0</v>
      </c>
      <c r="G18" s="8"/>
      <c r="H18" s="143">
        <f t="shared" si="0"/>
        <v>0</v>
      </c>
      <c r="I18" s="9">
        <f t="shared" si="2"/>
        <v>0</v>
      </c>
      <c r="K18" s="8"/>
      <c r="L18" s="143"/>
      <c r="M18" s="188">
        <f t="shared" si="3"/>
        <v>0</v>
      </c>
    </row>
    <row r="19" spans="1:13" s="10" customFormat="1" ht="25.5" customHeight="1" x14ac:dyDescent="0.2">
      <c r="A19" s="4">
        <v>17</v>
      </c>
      <c r="B19" s="5"/>
      <c r="C19" s="11"/>
      <c r="D19" s="11"/>
      <c r="E19" s="11"/>
      <c r="F19" s="139">
        <f t="shared" si="1"/>
        <v>0</v>
      </c>
      <c r="G19" s="8"/>
      <c r="H19" s="143">
        <f t="shared" si="0"/>
        <v>0</v>
      </c>
      <c r="I19" s="9">
        <f t="shared" si="2"/>
        <v>0</v>
      </c>
      <c r="K19" s="8"/>
      <c r="L19" s="143"/>
      <c r="M19" s="188">
        <f t="shared" si="3"/>
        <v>0</v>
      </c>
    </row>
    <row r="20" spans="1:13" s="10" customFormat="1" ht="25.5" customHeight="1" x14ac:dyDescent="0.2">
      <c r="A20" s="4">
        <v>18</v>
      </c>
      <c r="B20" s="5"/>
      <c r="C20" s="11"/>
      <c r="D20" s="11"/>
      <c r="E20" s="11"/>
      <c r="F20" s="139">
        <f t="shared" si="1"/>
        <v>0</v>
      </c>
      <c r="G20" s="8"/>
      <c r="H20" s="143">
        <f t="shared" si="0"/>
        <v>0</v>
      </c>
      <c r="I20" s="9">
        <f t="shared" si="2"/>
        <v>0</v>
      </c>
      <c r="K20" s="8"/>
      <c r="L20" s="143"/>
      <c r="M20" s="188">
        <f t="shared" si="3"/>
        <v>0</v>
      </c>
    </row>
    <row r="21" spans="1:13" s="10" customFormat="1" ht="25.5" customHeight="1" x14ac:dyDescent="0.2">
      <c r="A21" s="4">
        <v>19</v>
      </c>
      <c r="B21" s="5"/>
      <c r="C21" s="11"/>
      <c r="D21" s="11"/>
      <c r="E21" s="11"/>
      <c r="F21" s="139">
        <f t="shared" si="1"/>
        <v>0</v>
      </c>
      <c r="G21" s="8"/>
      <c r="H21" s="143">
        <f t="shared" si="0"/>
        <v>0</v>
      </c>
      <c r="I21" s="9">
        <f t="shared" si="2"/>
        <v>0</v>
      </c>
      <c r="K21" s="8"/>
      <c r="L21" s="143"/>
      <c r="M21" s="188">
        <f t="shared" si="3"/>
        <v>0</v>
      </c>
    </row>
    <row r="22" spans="1:13" s="10" customFormat="1" ht="25.5" customHeight="1" x14ac:dyDescent="0.2">
      <c r="A22" s="4">
        <v>20</v>
      </c>
      <c r="B22" s="5"/>
      <c r="C22" s="11"/>
      <c r="D22" s="11"/>
      <c r="E22" s="11"/>
      <c r="F22" s="139">
        <f t="shared" si="1"/>
        <v>0</v>
      </c>
      <c r="G22" s="8"/>
      <c r="H22" s="143">
        <f t="shared" si="0"/>
        <v>0</v>
      </c>
      <c r="I22" s="9">
        <f t="shared" si="2"/>
        <v>0</v>
      </c>
      <c r="K22" s="8"/>
      <c r="L22" s="143"/>
      <c r="M22" s="188">
        <f t="shared" si="3"/>
        <v>0</v>
      </c>
    </row>
    <row r="23" spans="1:13" s="10" customFormat="1" ht="25.5" customHeight="1" x14ac:dyDescent="0.2">
      <c r="A23" s="4">
        <v>21</v>
      </c>
      <c r="B23" s="5"/>
      <c r="C23" s="11"/>
      <c r="D23" s="11"/>
      <c r="E23" s="11"/>
      <c r="F23" s="139">
        <f t="shared" si="1"/>
        <v>0</v>
      </c>
      <c r="G23" s="8"/>
      <c r="H23" s="143">
        <f t="shared" si="0"/>
        <v>0</v>
      </c>
      <c r="I23" s="9">
        <f t="shared" si="2"/>
        <v>0</v>
      </c>
      <c r="K23" s="8"/>
      <c r="L23" s="143"/>
      <c r="M23" s="188">
        <f t="shared" si="3"/>
        <v>0</v>
      </c>
    </row>
    <row r="24" spans="1:13" s="10" customFormat="1" ht="25.5" customHeight="1" x14ac:dyDescent="0.2">
      <c r="A24" s="4">
        <v>22</v>
      </c>
      <c r="B24" s="5"/>
      <c r="C24" s="11"/>
      <c r="D24" s="11"/>
      <c r="E24" s="11"/>
      <c r="F24" s="139">
        <f t="shared" si="1"/>
        <v>0</v>
      </c>
      <c r="G24" s="8"/>
      <c r="H24" s="143">
        <f t="shared" si="0"/>
        <v>0</v>
      </c>
      <c r="I24" s="9">
        <f t="shared" si="2"/>
        <v>0</v>
      </c>
      <c r="K24" s="8"/>
      <c r="L24" s="143"/>
      <c r="M24" s="188">
        <f t="shared" si="3"/>
        <v>0</v>
      </c>
    </row>
    <row r="25" spans="1:13" s="10" customFormat="1" ht="25.5" customHeight="1" x14ac:dyDescent="0.2">
      <c r="A25" s="4">
        <v>23</v>
      </c>
      <c r="B25" s="5"/>
      <c r="C25" s="11"/>
      <c r="D25" s="11"/>
      <c r="E25" s="11"/>
      <c r="F25" s="139">
        <f t="shared" si="1"/>
        <v>0</v>
      </c>
      <c r="G25" s="8"/>
      <c r="H25" s="143">
        <f t="shared" si="0"/>
        <v>0</v>
      </c>
      <c r="I25" s="9">
        <f t="shared" si="2"/>
        <v>0</v>
      </c>
      <c r="K25" s="8"/>
      <c r="L25" s="143"/>
      <c r="M25" s="188">
        <f t="shared" si="3"/>
        <v>0</v>
      </c>
    </row>
    <row r="26" spans="1:13" s="10" customFormat="1" ht="25.5" customHeight="1" x14ac:dyDescent="0.2">
      <c r="A26" s="4">
        <v>24</v>
      </c>
      <c r="B26" s="5"/>
      <c r="C26" s="11"/>
      <c r="D26" s="11"/>
      <c r="E26" s="11"/>
      <c r="F26" s="139">
        <f t="shared" si="1"/>
        <v>0</v>
      </c>
      <c r="G26" s="8"/>
      <c r="H26" s="143">
        <f t="shared" si="0"/>
        <v>0</v>
      </c>
      <c r="I26" s="9">
        <f t="shared" si="2"/>
        <v>0</v>
      </c>
      <c r="K26" s="8"/>
      <c r="L26" s="143"/>
      <c r="M26" s="188">
        <f t="shared" si="3"/>
        <v>0</v>
      </c>
    </row>
    <row r="27" spans="1:13" s="10" customFormat="1" ht="25.5" customHeight="1" x14ac:dyDescent="0.2">
      <c r="A27" s="4">
        <v>25</v>
      </c>
      <c r="B27" s="5"/>
      <c r="C27" s="11"/>
      <c r="D27" s="11"/>
      <c r="E27" s="11"/>
      <c r="F27" s="139">
        <f t="shared" si="1"/>
        <v>0</v>
      </c>
      <c r="G27" s="8"/>
      <c r="H27" s="143">
        <f t="shared" si="0"/>
        <v>0</v>
      </c>
      <c r="I27" s="9">
        <f t="shared" si="2"/>
        <v>0</v>
      </c>
      <c r="K27" s="8"/>
      <c r="L27" s="143"/>
      <c r="M27" s="188">
        <f t="shared" si="3"/>
        <v>0</v>
      </c>
    </row>
    <row r="28" spans="1:13" s="10" customFormat="1" ht="25.5" customHeight="1" x14ac:dyDescent="0.2">
      <c r="A28" s="4">
        <v>26</v>
      </c>
      <c r="B28" s="5"/>
      <c r="C28" s="11"/>
      <c r="D28" s="11"/>
      <c r="E28" s="11"/>
      <c r="F28" s="139">
        <f t="shared" si="1"/>
        <v>0</v>
      </c>
      <c r="G28" s="8"/>
      <c r="H28" s="143">
        <f t="shared" si="0"/>
        <v>0</v>
      </c>
      <c r="I28" s="9">
        <f t="shared" si="2"/>
        <v>0</v>
      </c>
      <c r="K28" s="8"/>
      <c r="L28" s="143"/>
      <c r="M28" s="188">
        <f t="shared" si="3"/>
        <v>0</v>
      </c>
    </row>
    <row r="29" spans="1:13" s="10" customFormat="1" ht="25.5" customHeight="1" x14ac:dyDescent="0.2">
      <c r="A29" s="4">
        <v>27</v>
      </c>
      <c r="B29" s="5"/>
      <c r="C29" s="11"/>
      <c r="D29" s="11"/>
      <c r="E29" s="11"/>
      <c r="F29" s="139">
        <f t="shared" si="1"/>
        <v>0</v>
      </c>
      <c r="G29" s="8"/>
      <c r="H29" s="143">
        <f t="shared" si="0"/>
        <v>0</v>
      </c>
      <c r="I29" s="9">
        <f t="shared" si="2"/>
        <v>0</v>
      </c>
      <c r="K29" s="8"/>
      <c r="L29" s="143"/>
      <c r="M29" s="188">
        <f t="shared" si="3"/>
        <v>0</v>
      </c>
    </row>
    <row r="30" spans="1:13" s="10" customFormat="1" ht="25.5" customHeight="1" x14ac:dyDescent="0.2">
      <c r="A30" s="4">
        <v>28</v>
      </c>
      <c r="B30" s="5"/>
      <c r="C30" s="11"/>
      <c r="D30" s="11"/>
      <c r="E30" s="11"/>
      <c r="F30" s="139">
        <f t="shared" si="1"/>
        <v>0</v>
      </c>
      <c r="G30" s="8"/>
      <c r="H30" s="143">
        <f t="shared" si="0"/>
        <v>0</v>
      </c>
      <c r="I30" s="9">
        <f t="shared" si="2"/>
        <v>0</v>
      </c>
      <c r="K30" s="8"/>
      <c r="L30" s="143"/>
      <c r="M30" s="188">
        <f t="shared" si="3"/>
        <v>0</v>
      </c>
    </row>
    <row r="31" spans="1:13" s="10" customFormat="1" ht="25.5" customHeight="1" x14ac:dyDescent="0.2">
      <c r="A31" s="4">
        <v>29</v>
      </c>
      <c r="B31" s="5"/>
      <c r="C31" s="11"/>
      <c r="D31" s="11"/>
      <c r="E31" s="11"/>
      <c r="F31" s="139">
        <f t="shared" si="1"/>
        <v>0</v>
      </c>
      <c r="G31" s="8"/>
      <c r="H31" s="143">
        <f t="shared" si="0"/>
        <v>0</v>
      </c>
      <c r="I31" s="9">
        <f t="shared" si="2"/>
        <v>0</v>
      </c>
      <c r="K31" s="8"/>
      <c r="L31" s="143"/>
      <c r="M31" s="188">
        <f t="shared" si="3"/>
        <v>0</v>
      </c>
    </row>
    <row r="32" spans="1:13" s="10" customFormat="1" ht="25.5" customHeight="1" x14ac:dyDescent="0.2">
      <c r="A32" s="4">
        <v>30</v>
      </c>
      <c r="B32" s="5"/>
      <c r="C32" s="11"/>
      <c r="D32" s="11"/>
      <c r="E32" s="11"/>
      <c r="F32" s="139">
        <f t="shared" si="1"/>
        <v>0</v>
      </c>
      <c r="G32" s="8"/>
      <c r="H32" s="143">
        <f t="shared" si="0"/>
        <v>0</v>
      </c>
      <c r="I32" s="9">
        <f t="shared" si="2"/>
        <v>0</v>
      </c>
      <c r="K32" s="8"/>
      <c r="L32" s="143"/>
      <c r="M32" s="188">
        <f t="shared" si="3"/>
        <v>0</v>
      </c>
    </row>
    <row r="33" spans="1:14" s="10" customFormat="1" ht="24" customHeight="1" x14ac:dyDescent="0.2">
      <c r="A33" s="12"/>
      <c r="B33" s="13" t="s">
        <v>2</v>
      </c>
      <c r="C33" s="7"/>
      <c r="D33" s="7"/>
      <c r="E33" s="7"/>
      <c r="F33" s="14">
        <f>SUM(F3:F32)</f>
        <v>0</v>
      </c>
      <c r="G33" s="15"/>
      <c r="H33" s="15"/>
      <c r="I33" s="16">
        <f>SUM(I3:I32)</f>
        <v>0</v>
      </c>
      <c r="K33" s="193"/>
      <c r="L33" s="193"/>
      <c r="M33" s="189">
        <f>SUM(M3:M32)</f>
        <v>0</v>
      </c>
    </row>
    <row r="34" spans="1:14" x14ac:dyDescent="0.2">
      <c r="F34" s="20"/>
      <c r="G34" s="20"/>
      <c r="H34" s="20"/>
      <c r="I34" s="20"/>
      <c r="J34" s="10"/>
      <c r="K34" s="20"/>
      <c r="L34" s="20"/>
      <c r="M34" s="20"/>
      <c r="N34" s="10"/>
    </row>
    <row r="35" spans="1:14" x14ac:dyDescent="0.2">
      <c r="F35" s="20"/>
      <c r="G35" s="101"/>
      <c r="H35" s="101"/>
      <c r="I35" s="101"/>
      <c r="J35" s="10"/>
      <c r="K35" s="101"/>
      <c r="L35" s="101"/>
      <c r="M35" s="101"/>
      <c r="N35" s="10"/>
    </row>
    <row r="36" spans="1:14" x14ac:dyDescent="0.2">
      <c r="A36" s="20"/>
      <c r="B36" s="20"/>
      <c r="C36" s="20"/>
      <c r="D36" s="20"/>
      <c r="E36" s="20"/>
      <c r="F36" s="20"/>
      <c r="G36" s="20"/>
      <c r="H36" s="20"/>
      <c r="I36" s="20"/>
      <c r="J36" s="10"/>
      <c r="K36" s="20"/>
      <c r="L36" s="20"/>
      <c r="M36" s="20"/>
      <c r="N36" s="10"/>
    </row>
    <row r="37" spans="1:14" x14ac:dyDescent="0.2">
      <c r="A37" s="20"/>
      <c r="B37" s="20"/>
      <c r="C37" s="20"/>
      <c r="D37" s="20"/>
      <c r="E37" s="20"/>
      <c r="F37" s="20"/>
      <c r="G37" s="20"/>
      <c r="H37" s="20"/>
      <c r="I37" s="20"/>
      <c r="J37" s="10"/>
      <c r="K37" s="20"/>
      <c r="L37" s="20"/>
      <c r="M37" s="20"/>
      <c r="N37" s="10"/>
    </row>
    <row r="38" spans="1:14" ht="12.75" customHeight="1" x14ac:dyDescent="0.2">
      <c r="A38" s="20"/>
      <c r="B38" s="20"/>
      <c r="C38" s="20"/>
      <c r="D38" s="20"/>
      <c r="E38" s="20"/>
      <c r="F38" s="20"/>
      <c r="G38" s="20"/>
      <c r="H38" s="20"/>
      <c r="I38" s="20"/>
      <c r="J38" s="10"/>
      <c r="K38" s="20"/>
      <c r="L38" s="20"/>
      <c r="M38" s="20"/>
      <c r="N38" s="10"/>
    </row>
    <row r="39" spans="1:14" ht="25.5" customHeight="1" x14ac:dyDescent="0.2">
      <c r="A39" s="20"/>
      <c r="B39" s="20"/>
      <c r="C39" s="20"/>
      <c r="D39" s="20"/>
      <c r="E39" s="20"/>
      <c r="F39" s="20"/>
      <c r="G39" s="20"/>
      <c r="H39" s="20"/>
      <c r="I39" s="20"/>
      <c r="K39" s="20"/>
      <c r="L39" s="20"/>
      <c r="M39" s="20"/>
    </row>
    <row r="40" spans="1:14" ht="27" customHeight="1" x14ac:dyDescent="0.2">
      <c r="A40" s="20"/>
      <c r="B40" s="20"/>
      <c r="C40" s="20"/>
      <c r="D40" s="20"/>
      <c r="E40" s="20"/>
      <c r="F40" s="20"/>
      <c r="G40" s="20"/>
      <c r="H40" s="20"/>
      <c r="I40" s="20"/>
      <c r="J40" s="17"/>
      <c r="K40" s="20"/>
      <c r="L40" s="20"/>
      <c r="M40" s="20"/>
      <c r="N40" s="17"/>
    </row>
    <row r="41" spans="1:14" ht="27" customHeight="1" x14ac:dyDescent="0.2">
      <c r="A41" s="20"/>
      <c r="B41" s="20"/>
      <c r="C41" s="20"/>
      <c r="D41" s="20"/>
      <c r="E41" s="20"/>
      <c r="F41" s="20"/>
      <c r="G41" s="20"/>
      <c r="H41" s="20"/>
      <c r="I41" s="20"/>
      <c r="K41" s="20"/>
      <c r="L41" s="20"/>
      <c r="M41" s="20"/>
    </row>
    <row r="42" spans="1:14" ht="27" customHeight="1" x14ac:dyDescent="0.2">
      <c r="A42" s="20"/>
      <c r="B42" s="20"/>
      <c r="C42" s="20"/>
      <c r="D42" s="20"/>
      <c r="E42" s="20"/>
      <c r="F42" s="20"/>
      <c r="G42" s="20"/>
      <c r="H42" s="20"/>
      <c r="I42" s="20"/>
      <c r="K42" s="20"/>
      <c r="L42" s="20"/>
      <c r="M42" s="20"/>
    </row>
    <row r="43" spans="1:14" ht="27" customHeight="1" x14ac:dyDescent="0.2">
      <c r="A43" s="20"/>
      <c r="B43" s="20"/>
      <c r="C43" s="20"/>
      <c r="D43" s="20"/>
      <c r="E43" s="20"/>
      <c r="F43" s="20"/>
      <c r="G43" s="20"/>
      <c r="H43" s="20"/>
      <c r="I43" s="20"/>
      <c r="K43" s="20"/>
      <c r="L43" s="20"/>
      <c r="M43" s="20"/>
    </row>
    <row r="44" spans="1:14" ht="27" customHeight="1" x14ac:dyDescent="0.2">
      <c r="A44" s="20"/>
      <c r="B44" s="20"/>
      <c r="C44" s="20"/>
      <c r="D44" s="20"/>
      <c r="E44" s="20"/>
      <c r="F44" s="20"/>
      <c r="G44" s="20"/>
      <c r="H44" s="20"/>
      <c r="I44" s="20"/>
      <c r="K44" s="20"/>
      <c r="L44" s="20"/>
      <c r="M44" s="20"/>
    </row>
    <row r="45" spans="1:14" x14ac:dyDescent="0.2">
      <c r="A45" s="20"/>
      <c r="B45" s="20"/>
      <c r="C45" s="20"/>
      <c r="D45" s="20"/>
      <c r="E45" s="20"/>
      <c r="F45" s="20"/>
      <c r="G45" s="20"/>
      <c r="H45" s="20"/>
      <c r="I45" s="20"/>
      <c r="K45" s="20"/>
      <c r="L45" s="20"/>
      <c r="M45" s="20"/>
    </row>
  </sheetData>
  <sheetProtection password="CAC4" sheet="1" objects="1" scenarios="1"/>
  <customSheetViews>
    <customSheetView guid="{0C0A7354-1E68-4AF0-8238-6CB67405E9AA}" showRuler="0">
      <selection activeCell="F9" sqref="F9"/>
      <pageMargins left="0.75" right="0.75" top="1" bottom="1" header="0.5" footer="0.5"/>
      <headerFooter alignWithMargins="0"/>
    </customSheetView>
  </customSheetViews>
  <mergeCells count="3">
    <mergeCell ref="G1:I1"/>
    <mergeCell ref="A1:B1"/>
    <mergeCell ref="K1:M1"/>
  </mergeCells>
  <phoneticPr fontId="2" type="noConversion"/>
  <conditionalFormatting sqref="I3:I33">
    <cfRule type="cellIs" dxfId="3" priority="4" stopIfTrue="1" operator="notEqual">
      <formula>F3</formula>
    </cfRule>
  </conditionalFormatting>
  <conditionalFormatting sqref="H3:H32">
    <cfRule type="cellIs" dxfId="2" priority="3" stopIfTrue="1" operator="notEqual">
      <formula>$D3</formula>
    </cfRule>
  </conditionalFormatting>
  <conditionalFormatting sqref="M3:M33">
    <cfRule type="cellIs" dxfId="1" priority="2" stopIfTrue="1" operator="notEqual">
      <formula>I3</formula>
    </cfRule>
  </conditionalFormatting>
  <conditionalFormatting sqref="L3:L32">
    <cfRule type="cellIs" dxfId="0" priority="1" stopIfTrue="1" operator="notEqual">
      <formula>$D3</formula>
    </cfRule>
  </conditionalFormatting>
  <dataValidations count="1">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N3:N37 J3:J37 I3:I32 M3:M32">
      <formula1>0</formula1>
      <formula2>100000000</formula2>
    </dataValidation>
  </dataValidations>
  <printOptions horizontalCentered="1"/>
  <pageMargins left="0.27559055118110237" right="0.23622047244094491" top="0.51181102362204722" bottom="0.55118110236220474" header="0.51181102362204722" footer="0.39370078740157483"/>
  <pageSetup paperSize="9" scale="68" orientation="portrait" horizontalDpi="300" verticalDpi="300" r:id="rId1"/>
  <headerFooter alignWithMargins="0">
    <oddFooter>עמוד &amp;P מתוך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tabColor indexed="42"/>
    <pageSetUpPr fitToPage="1"/>
  </sheetPr>
  <dimension ref="A1:G85"/>
  <sheetViews>
    <sheetView rightToLeft="1" tabSelected="1" zoomScale="90" zoomScaleNormal="90" workbookViewId="0">
      <selection activeCell="A9" sqref="A9"/>
    </sheetView>
  </sheetViews>
  <sheetFormatPr defaultRowHeight="12.75" x14ac:dyDescent="0.2"/>
  <cols>
    <col min="1" max="1" width="23.140625" style="273" customWidth="1"/>
    <col min="2" max="4" width="15.7109375" style="273" customWidth="1"/>
    <col min="5" max="6" width="9.140625" style="273"/>
    <col min="7" max="7" width="33.42578125" style="273" customWidth="1"/>
    <col min="8" max="16384" width="9.140625" style="273"/>
  </cols>
  <sheetData>
    <row r="1" spans="1:7" ht="15" customHeight="1" x14ac:dyDescent="0.2">
      <c r="A1" s="424" t="s">
        <v>172</v>
      </c>
      <c r="B1" s="424"/>
      <c r="C1" s="424"/>
      <c r="D1" s="424"/>
      <c r="E1" s="424"/>
      <c r="F1" s="424"/>
      <c r="G1" s="424"/>
    </row>
    <row r="2" spans="1:7" s="270" customFormat="1" ht="35.25" customHeight="1" x14ac:dyDescent="0.25">
      <c r="A2" s="424"/>
      <c r="B2" s="424"/>
      <c r="C2" s="424"/>
      <c r="D2" s="424"/>
      <c r="E2" s="268"/>
      <c r="F2" s="268" t="s">
        <v>20</v>
      </c>
      <c r="G2" s="269">
        <f>'ראשי-פרטים כלליים וריכוז הוצאות'!F5</f>
        <v>0</v>
      </c>
    </row>
    <row r="3" spans="1:7" ht="50.25" customHeight="1" x14ac:dyDescent="0.35">
      <c r="A3" s="427" t="s">
        <v>160</v>
      </c>
      <c r="B3" s="427"/>
      <c r="C3" s="427"/>
      <c r="D3" s="426"/>
      <c r="E3" s="426"/>
      <c r="F3" s="426"/>
      <c r="G3" s="272"/>
    </row>
    <row r="4" spans="1:7" ht="42" customHeight="1" x14ac:dyDescent="0.35">
      <c r="A4" s="271" t="s">
        <v>162</v>
      </c>
      <c r="B4" s="425"/>
      <c r="C4" s="425"/>
      <c r="D4" s="274"/>
      <c r="E4" s="274"/>
      <c r="F4" s="274"/>
      <c r="G4" s="274"/>
    </row>
    <row r="5" spans="1:7" x14ac:dyDescent="0.2">
      <c r="A5" s="275"/>
      <c r="B5" s="275"/>
      <c r="C5" s="275"/>
      <c r="D5" s="275"/>
      <c r="E5" s="275"/>
      <c r="F5" s="275"/>
      <c r="G5" s="275"/>
    </row>
    <row r="6" spans="1:7" x14ac:dyDescent="0.2">
      <c r="A6" s="275"/>
      <c r="B6" s="275"/>
      <c r="C6" s="275"/>
      <c r="D6" s="275"/>
      <c r="E6" s="275"/>
      <c r="F6" s="275"/>
      <c r="G6" s="275"/>
    </row>
    <row r="7" spans="1:7" ht="27" customHeight="1" x14ac:dyDescent="0.2">
      <c r="A7" s="276" t="s">
        <v>166</v>
      </c>
      <c r="B7" s="275"/>
      <c r="C7" s="275"/>
      <c r="D7" s="275"/>
      <c r="E7" s="275"/>
      <c r="F7" s="275"/>
      <c r="G7" s="275"/>
    </row>
    <row r="8" spans="1:7" ht="47.25" x14ac:dyDescent="0.2">
      <c r="A8" s="267" t="s">
        <v>144</v>
      </c>
      <c r="B8" s="267" t="s">
        <v>163</v>
      </c>
      <c r="C8" s="267" t="s">
        <v>164</v>
      </c>
      <c r="D8" s="267" t="s">
        <v>165</v>
      </c>
      <c r="E8" s="423" t="s">
        <v>145</v>
      </c>
      <c r="F8" s="423"/>
      <c r="G8" s="423"/>
    </row>
    <row r="9" spans="1:7" ht="30.75" customHeight="1" x14ac:dyDescent="0.2">
      <c r="A9" s="261" t="s">
        <v>33</v>
      </c>
      <c r="B9" s="285"/>
      <c r="C9" s="286"/>
      <c r="D9" s="286"/>
      <c r="E9" s="420"/>
      <c r="F9" s="421"/>
      <c r="G9" s="422"/>
    </row>
    <row r="10" spans="1:7" ht="30.75" customHeight="1" x14ac:dyDescent="0.2">
      <c r="A10" s="261" t="s">
        <v>75</v>
      </c>
      <c r="B10" s="285"/>
      <c r="C10" s="286"/>
      <c r="D10" s="286"/>
      <c r="E10" s="420"/>
      <c r="F10" s="421"/>
      <c r="G10" s="422"/>
    </row>
    <row r="11" spans="1:7" ht="30.75" customHeight="1" x14ac:dyDescent="0.2">
      <c r="A11" s="261" t="s">
        <v>31</v>
      </c>
      <c r="B11" s="285"/>
      <c r="C11" s="286"/>
      <c r="D11" s="286"/>
      <c r="E11" s="420"/>
      <c r="F11" s="421"/>
      <c r="G11" s="422"/>
    </row>
    <row r="12" spans="1:7" ht="30.75" customHeight="1" x14ac:dyDescent="0.2">
      <c r="A12" s="261" t="s">
        <v>32</v>
      </c>
      <c r="B12" s="285"/>
      <c r="C12" s="286"/>
      <c r="D12" s="286"/>
      <c r="E12" s="420"/>
      <c r="F12" s="421"/>
      <c r="G12" s="422"/>
    </row>
    <row r="13" spans="1:7" ht="30.75" customHeight="1" x14ac:dyDescent="0.2">
      <c r="A13" s="261" t="s">
        <v>76</v>
      </c>
      <c r="B13" s="285"/>
      <c r="C13" s="286"/>
      <c r="D13" s="286"/>
      <c r="E13" s="420"/>
      <c r="F13" s="421"/>
      <c r="G13" s="422"/>
    </row>
    <row r="14" spans="1:7" ht="30.75" customHeight="1" x14ac:dyDescent="0.2">
      <c r="A14" s="261" t="s">
        <v>88</v>
      </c>
      <c r="B14" s="285"/>
      <c r="C14" s="286"/>
      <c r="D14" s="286"/>
      <c r="E14" s="420"/>
      <c r="F14" s="421"/>
      <c r="G14" s="422"/>
    </row>
    <row r="15" spans="1:7" ht="30.75" customHeight="1" x14ac:dyDescent="0.2">
      <c r="A15" s="262" t="s">
        <v>2</v>
      </c>
      <c r="B15" s="287"/>
      <c r="C15" s="287"/>
      <c r="D15" s="287"/>
      <c r="E15" s="419"/>
      <c r="F15" s="419"/>
      <c r="G15" s="419"/>
    </row>
    <row r="16" spans="1:7" x14ac:dyDescent="0.2">
      <c r="A16" s="277"/>
      <c r="B16" s="275"/>
      <c r="C16" s="275"/>
      <c r="D16" s="275"/>
      <c r="E16" s="275"/>
      <c r="F16" s="275"/>
      <c r="G16" s="275"/>
    </row>
    <row r="17" spans="1:7" x14ac:dyDescent="0.2">
      <c r="A17" s="275"/>
      <c r="B17" s="275"/>
      <c r="C17" s="275"/>
      <c r="D17" s="275"/>
      <c r="E17" s="275"/>
      <c r="F17" s="275"/>
      <c r="G17" s="275"/>
    </row>
    <row r="18" spans="1:7" ht="37.5" x14ac:dyDescent="0.2">
      <c r="A18" s="278" t="s">
        <v>167</v>
      </c>
      <c r="B18" s="275"/>
      <c r="C18" s="275"/>
      <c r="D18" s="275"/>
      <c r="E18" s="275"/>
      <c r="F18" s="275"/>
      <c r="G18" s="275"/>
    </row>
    <row r="19" spans="1:7" ht="34.5" customHeight="1" x14ac:dyDescent="0.2">
      <c r="A19" s="409" t="s">
        <v>146</v>
      </c>
      <c r="B19" s="409"/>
      <c r="C19" s="409"/>
      <c r="D19" s="409"/>
      <c r="E19" s="409"/>
      <c r="F19" s="409"/>
      <c r="G19" s="409"/>
    </row>
    <row r="20" spans="1:7" ht="38.25" x14ac:dyDescent="0.2">
      <c r="A20" s="413" t="s">
        <v>147</v>
      </c>
      <c r="B20" s="414"/>
      <c r="C20" s="263" t="s">
        <v>148</v>
      </c>
      <c r="D20" s="263" t="s">
        <v>149</v>
      </c>
      <c r="E20" s="263" t="s">
        <v>150</v>
      </c>
      <c r="F20" s="413" t="s">
        <v>151</v>
      </c>
      <c r="G20" s="414"/>
    </row>
    <row r="21" spans="1:7" ht="30.75" customHeight="1" x14ac:dyDescent="0.2">
      <c r="A21" s="415"/>
      <c r="B21" s="416"/>
      <c r="C21" s="288"/>
      <c r="D21" s="288"/>
      <c r="E21" s="288"/>
      <c r="F21" s="415"/>
      <c r="G21" s="416"/>
    </row>
    <row r="22" spans="1:7" ht="30.75" customHeight="1" x14ac:dyDescent="0.2">
      <c r="A22" s="415"/>
      <c r="B22" s="416"/>
      <c r="C22" s="288"/>
      <c r="D22" s="288"/>
      <c r="E22" s="288"/>
      <c r="F22" s="415"/>
      <c r="G22" s="416"/>
    </row>
    <row r="23" spans="1:7" ht="30.75" customHeight="1" x14ac:dyDescent="0.2">
      <c r="A23" s="415"/>
      <c r="B23" s="416"/>
      <c r="C23" s="288"/>
      <c r="D23" s="288"/>
      <c r="E23" s="288"/>
      <c r="F23" s="415"/>
      <c r="G23" s="416"/>
    </row>
    <row r="24" spans="1:7" ht="30.75" customHeight="1" x14ac:dyDescent="0.2">
      <c r="A24" s="415"/>
      <c r="B24" s="416"/>
      <c r="C24" s="288"/>
      <c r="D24" s="288"/>
      <c r="E24" s="288"/>
      <c r="F24" s="415"/>
      <c r="G24" s="416"/>
    </row>
    <row r="25" spans="1:7" ht="30.75" customHeight="1" x14ac:dyDescent="0.2">
      <c r="A25" s="415"/>
      <c r="B25" s="416"/>
      <c r="C25" s="288"/>
      <c r="D25" s="288"/>
      <c r="E25" s="288"/>
      <c r="F25" s="415"/>
      <c r="G25" s="416"/>
    </row>
    <row r="26" spans="1:7" ht="15.75" x14ac:dyDescent="0.2">
      <c r="A26" s="279"/>
      <c r="B26" s="275"/>
      <c r="C26" s="275"/>
      <c r="D26" s="275"/>
      <c r="E26" s="275"/>
      <c r="F26" s="275"/>
      <c r="G26" s="275"/>
    </row>
    <row r="27" spans="1:7" ht="15.75" x14ac:dyDescent="0.2">
      <c r="A27" s="280" t="s">
        <v>168</v>
      </c>
      <c r="B27" s="277"/>
      <c r="C27" s="277"/>
      <c r="D27" s="277"/>
      <c r="E27" s="277"/>
      <c r="F27" s="277"/>
      <c r="G27" s="277"/>
    </row>
    <row r="28" spans="1:7" ht="15.75" customHeight="1" x14ac:dyDescent="0.2">
      <c r="A28" s="410" t="s">
        <v>152</v>
      </c>
      <c r="B28" s="410"/>
      <c r="C28" s="410"/>
      <c r="D28" s="410"/>
      <c r="E28" s="410"/>
      <c r="F28" s="410"/>
      <c r="G28" s="410"/>
    </row>
    <row r="29" spans="1:7" ht="15.75" x14ac:dyDescent="0.2">
      <c r="A29" s="264" t="s">
        <v>153</v>
      </c>
      <c r="B29" s="411" t="s">
        <v>154</v>
      </c>
      <c r="C29" s="411"/>
      <c r="D29" s="411"/>
      <c r="E29" s="411"/>
      <c r="F29" s="411"/>
      <c r="G29" s="411"/>
    </row>
    <row r="30" spans="1:7" ht="15.75" x14ac:dyDescent="0.2">
      <c r="A30" s="265" t="s">
        <v>155</v>
      </c>
      <c r="B30" s="411"/>
      <c r="C30" s="411"/>
      <c r="D30" s="411"/>
      <c r="E30" s="411"/>
      <c r="F30" s="411"/>
      <c r="G30" s="411"/>
    </row>
    <row r="31" spans="1:7" ht="15.75" x14ac:dyDescent="0.2">
      <c r="A31" s="289"/>
      <c r="B31" s="412"/>
      <c r="C31" s="412"/>
      <c r="D31" s="412"/>
      <c r="E31" s="412"/>
      <c r="F31" s="412"/>
      <c r="G31" s="412"/>
    </row>
    <row r="32" spans="1:7" ht="15.75" x14ac:dyDescent="0.2">
      <c r="A32" s="289"/>
      <c r="B32" s="412"/>
      <c r="C32" s="412"/>
      <c r="D32" s="412"/>
      <c r="E32" s="412"/>
      <c r="F32" s="412"/>
      <c r="G32" s="412"/>
    </row>
    <row r="33" spans="1:7" ht="15.75" x14ac:dyDescent="0.2">
      <c r="A33" s="289"/>
      <c r="B33" s="412"/>
      <c r="C33" s="412"/>
      <c r="D33" s="412"/>
      <c r="E33" s="412"/>
      <c r="F33" s="412"/>
      <c r="G33" s="412"/>
    </row>
    <row r="34" spans="1:7" ht="15.75" x14ac:dyDescent="0.2">
      <c r="A34" s="289"/>
      <c r="B34" s="412"/>
      <c r="C34" s="412"/>
      <c r="D34" s="412"/>
      <c r="E34" s="412"/>
      <c r="F34" s="412"/>
      <c r="G34" s="412"/>
    </row>
    <row r="35" spans="1:7" ht="15.75" x14ac:dyDescent="0.2">
      <c r="A35" s="289"/>
      <c r="B35" s="412"/>
      <c r="C35" s="412"/>
      <c r="D35" s="412"/>
      <c r="E35" s="412"/>
      <c r="F35" s="412"/>
      <c r="G35" s="412"/>
    </row>
    <row r="36" spans="1:7" ht="15.75" x14ac:dyDescent="0.2">
      <c r="A36" s="281"/>
      <c r="B36" s="275"/>
      <c r="C36" s="275"/>
      <c r="D36" s="275"/>
      <c r="E36" s="275"/>
      <c r="F36" s="275"/>
      <c r="G36" s="275"/>
    </row>
    <row r="37" spans="1:7" ht="15.75" x14ac:dyDescent="0.2">
      <c r="A37" s="280" t="s">
        <v>169</v>
      </c>
      <c r="B37" s="277"/>
      <c r="C37" s="277"/>
      <c r="D37" s="277"/>
      <c r="E37" s="277"/>
      <c r="F37" s="277"/>
      <c r="G37" s="277"/>
    </row>
    <row r="38" spans="1:7" ht="15.75" customHeight="1" x14ac:dyDescent="0.2">
      <c r="A38" s="410" t="s">
        <v>159</v>
      </c>
      <c r="B38" s="410"/>
      <c r="C38" s="410"/>
      <c r="D38" s="410"/>
      <c r="E38" s="410"/>
      <c r="F38" s="410"/>
      <c r="G38" s="410"/>
    </row>
    <row r="39" spans="1:7" ht="48.75" customHeight="1" x14ac:dyDescent="0.2">
      <c r="A39" s="418"/>
      <c r="B39" s="418"/>
      <c r="C39" s="418"/>
      <c r="D39" s="418"/>
      <c r="E39" s="418"/>
      <c r="F39" s="418"/>
      <c r="G39" s="418"/>
    </row>
    <row r="40" spans="1:7" ht="36" customHeight="1" x14ac:dyDescent="0.2">
      <c r="A40" s="266"/>
      <c r="B40" s="266"/>
      <c r="C40" s="266"/>
      <c r="D40" s="266"/>
      <c r="E40" s="266"/>
      <c r="F40" s="266"/>
      <c r="G40" s="266"/>
    </row>
    <row r="41" spans="1:7" ht="15.75" x14ac:dyDescent="0.2">
      <c r="A41" s="280" t="s">
        <v>170</v>
      </c>
      <c r="B41" s="277"/>
      <c r="C41" s="277"/>
      <c r="D41" s="277"/>
      <c r="E41" s="277"/>
      <c r="F41" s="277"/>
      <c r="G41" s="277"/>
    </row>
    <row r="42" spans="1:7" ht="36" customHeight="1" x14ac:dyDescent="0.2">
      <c r="A42" s="410" t="s">
        <v>171</v>
      </c>
      <c r="B42" s="410"/>
      <c r="C42" s="410"/>
      <c r="D42" s="410"/>
      <c r="E42" s="410"/>
      <c r="F42" s="410"/>
      <c r="G42" s="410"/>
    </row>
    <row r="43" spans="1:7" ht="15.75" customHeight="1" x14ac:dyDescent="0.2">
      <c r="A43" s="264" t="s">
        <v>161</v>
      </c>
      <c r="B43" s="411" t="s">
        <v>156</v>
      </c>
      <c r="C43" s="411"/>
      <c r="D43" s="411" t="s">
        <v>157</v>
      </c>
      <c r="E43" s="411"/>
      <c r="F43" s="411" t="s">
        <v>158</v>
      </c>
      <c r="G43" s="411"/>
    </row>
    <row r="44" spans="1:7" ht="45.75" customHeight="1" x14ac:dyDescent="0.2">
      <c r="A44" s="288"/>
      <c r="B44" s="417"/>
      <c r="C44" s="417"/>
      <c r="D44" s="417"/>
      <c r="E44" s="417"/>
      <c r="F44" s="415"/>
      <c r="G44" s="416"/>
    </row>
    <row r="45" spans="1:7" x14ac:dyDescent="0.2">
      <c r="A45" s="275"/>
      <c r="B45" s="275"/>
      <c r="C45" s="275"/>
      <c r="D45" s="275"/>
      <c r="E45" s="275"/>
      <c r="F45" s="275"/>
      <c r="G45" s="275"/>
    </row>
    <row r="46" spans="1:7" x14ac:dyDescent="0.2">
      <c r="A46" s="274"/>
      <c r="B46" s="274"/>
      <c r="C46" s="274"/>
      <c r="D46" s="274"/>
      <c r="E46" s="274"/>
      <c r="F46" s="274"/>
      <c r="G46" s="274"/>
    </row>
    <row r="47" spans="1:7" x14ac:dyDescent="0.2">
      <c r="A47" s="274"/>
      <c r="B47" s="274"/>
      <c r="C47" s="274"/>
      <c r="D47" s="274"/>
      <c r="E47" s="274"/>
      <c r="F47" s="274"/>
      <c r="G47" s="274"/>
    </row>
    <row r="48" spans="1:7" x14ac:dyDescent="0.2">
      <c r="A48" s="274"/>
      <c r="B48" s="274"/>
      <c r="C48" s="274"/>
      <c r="D48" s="274"/>
      <c r="E48" s="274"/>
      <c r="F48" s="274"/>
      <c r="G48" s="274"/>
    </row>
    <row r="49" spans="1:7" x14ac:dyDescent="0.2">
      <c r="A49" s="274"/>
      <c r="B49" s="274"/>
      <c r="C49" s="274"/>
      <c r="D49" s="274"/>
      <c r="E49" s="274"/>
      <c r="F49" s="274"/>
      <c r="G49" s="274"/>
    </row>
    <row r="50" spans="1:7" x14ac:dyDescent="0.2">
      <c r="A50" s="274"/>
      <c r="B50" s="274"/>
      <c r="C50" s="274"/>
      <c r="D50" s="274"/>
      <c r="E50" s="274"/>
      <c r="F50" s="274"/>
      <c r="G50" s="274"/>
    </row>
    <row r="59" spans="1:7" s="282" customFormat="1" x14ac:dyDescent="0.2"/>
    <row r="60" spans="1:7" s="282" customFormat="1" hidden="1" x14ac:dyDescent="0.2">
      <c r="A60" s="283" t="s">
        <v>134</v>
      </c>
    </row>
    <row r="61" spans="1:7" s="282" customFormat="1" hidden="1" x14ac:dyDescent="0.2">
      <c r="A61" s="283" t="s">
        <v>112</v>
      </c>
    </row>
    <row r="62" spans="1:7" s="282" customFormat="1" hidden="1" x14ac:dyDescent="0.2">
      <c r="A62" s="283" t="s">
        <v>113</v>
      </c>
    </row>
    <row r="63" spans="1:7" s="282" customFormat="1" hidden="1" x14ac:dyDescent="0.2">
      <c r="A63" s="283" t="s">
        <v>114</v>
      </c>
    </row>
    <row r="64" spans="1:7" s="282" customFormat="1" hidden="1" x14ac:dyDescent="0.2">
      <c r="A64" s="283" t="s">
        <v>115</v>
      </c>
    </row>
    <row r="65" spans="1:1" s="282" customFormat="1" hidden="1" x14ac:dyDescent="0.2">
      <c r="A65" s="283" t="s">
        <v>116</v>
      </c>
    </row>
    <row r="66" spans="1:1" s="282" customFormat="1" hidden="1" x14ac:dyDescent="0.2">
      <c r="A66" s="283" t="s">
        <v>117</v>
      </c>
    </row>
    <row r="67" spans="1:1" s="282" customFormat="1" hidden="1" x14ac:dyDescent="0.2">
      <c r="A67" s="283" t="s">
        <v>118</v>
      </c>
    </row>
    <row r="68" spans="1:1" s="282" customFormat="1" hidden="1" x14ac:dyDescent="0.2">
      <c r="A68" s="283" t="s">
        <v>119</v>
      </c>
    </row>
    <row r="69" spans="1:1" s="282" customFormat="1" hidden="1" x14ac:dyDescent="0.2">
      <c r="A69" s="283" t="s">
        <v>120</v>
      </c>
    </row>
    <row r="70" spans="1:1" s="282" customFormat="1" hidden="1" x14ac:dyDescent="0.2">
      <c r="A70" s="283" t="s">
        <v>121</v>
      </c>
    </row>
    <row r="71" spans="1:1" s="282" customFormat="1" hidden="1" x14ac:dyDescent="0.2">
      <c r="A71" s="283" t="s">
        <v>122</v>
      </c>
    </row>
    <row r="72" spans="1:1" s="282" customFormat="1" hidden="1" x14ac:dyDescent="0.2">
      <c r="A72" s="283" t="s">
        <v>123</v>
      </c>
    </row>
    <row r="73" spans="1:1" s="282" customFormat="1" hidden="1" x14ac:dyDescent="0.2">
      <c r="A73" s="283" t="s">
        <v>124</v>
      </c>
    </row>
    <row r="74" spans="1:1" s="282" customFormat="1" hidden="1" x14ac:dyDescent="0.2">
      <c r="A74" s="283" t="s">
        <v>125</v>
      </c>
    </row>
    <row r="75" spans="1:1" s="282" customFormat="1" hidden="1" x14ac:dyDescent="0.2">
      <c r="A75" s="283" t="s">
        <v>126</v>
      </c>
    </row>
    <row r="76" spans="1:1" s="282" customFormat="1" hidden="1" x14ac:dyDescent="0.2">
      <c r="A76" s="283" t="s">
        <v>127</v>
      </c>
    </row>
    <row r="77" spans="1:1" s="282" customFormat="1" hidden="1" x14ac:dyDescent="0.2">
      <c r="A77" s="283" t="s">
        <v>128</v>
      </c>
    </row>
    <row r="78" spans="1:1" s="282" customFormat="1" hidden="1" x14ac:dyDescent="0.2">
      <c r="A78" s="283" t="s">
        <v>129</v>
      </c>
    </row>
    <row r="79" spans="1:1" s="282" customFormat="1" hidden="1" x14ac:dyDescent="0.2">
      <c r="A79" s="283" t="s">
        <v>130</v>
      </c>
    </row>
    <row r="80" spans="1:1" s="282" customFormat="1" hidden="1" x14ac:dyDescent="0.2">
      <c r="A80" s="283" t="s">
        <v>131</v>
      </c>
    </row>
    <row r="81" s="282" customFormat="1" x14ac:dyDescent="0.2"/>
    <row r="82" s="282" customFormat="1" x14ac:dyDescent="0.2"/>
    <row r="83" s="282" customFormat="1" x14ac:dyDescent="0.2"/>
    <row r="84" s="282" customFormat="1" x14ac:dyDescent="0.2"/>
    <row r="85" s="282" customFormat="1" x14ac:dyDescent="0.2"/>
  </sheetData>
  <sheetProtection password="CAC4" sheet="1" objects="1" scenarios="1"/>
  <mergeCells count="42">
    <mergeCell ref="E9:G9"/>
    <mergeCell ref="E10:G10"/>
    <mergeCell ref="E8:G8"/>
    <mergeCell ref="A2:D2"/>
    <mergeCell ref="A1:G1"/>
    <mergeCell ref="B4:C4"/>
    <mergeCell ref="D3:F3"/>
    <mergeCell ref="A3:C3"/>
    <mergeCell ref="F25:G25"/>
    <mergeCell ref="E15:G15"/>
    <mergeCell ref="E13:G13"/>
    <mergeCell ref="E14:G14"/>
    <mergeCell ref="E11:G11"/>
    <mergeCell ref="E12:G12"/>
    <mergeCell ref="B44:C44"/>
    <mergeCell ref="D44:E44"/>
    <mergeCell ref="F44:G44"/>
    <mergeCell ref="B33:G33"/>
    <mergeCell ref="B34:G34"/>
    <mergeCell ref="B35:G35"/>
    <mergeCell ref="A38:G38"/>
    <mergeCell ref="A39:G39"/>
    <mergeCell ref="B43:C43"/>
    <mergeCell ref="D43:E43"/>
    <mergeCell ref="F43:G43"/>
    <mergeCell ref="A42:G42"/>
    <mergeCell ref="A19:G19"/>
    <mergeCell ref="A28:G28"/>
    <mergeCell ref="B29:G30"/>
    <mergeCell ref="B31:G31"/>
    <mergeCell ref="B32:G32"/>
    <mergeCell ref="A20:B20"/>
    <mergeCell ref="A21:B21"/>
    <mergeCell ref="A22:B22"/>
    <mergeCell ref="A23:B23"/>
    <mergeCell ref="A24:B24"/>
    <mergeCell ref="A25:B25"/>
    <mergeCell ref="F20:G20"/>
    <mergeCell ref="F21:G21"/>
    <mergeCell ref="F22:G22"/>
    <mergeCell ref="F23:G23"/>
    <mergeCell ref="F24:G24"/>
  </mergeCells>
  <phoneticPr fontId="2" type="noConversion"/>
  <dataValidations count="1">
    <dataValidation type="list" allowBlank="1" showInputMessage="1" showErrorMessage="1" promptTitle="דוח  התקדמות רבעוני" prompt="אנא בחר את הרבעון המדווח מרשימת הגלילה" sqref="B4:C4">
      <formula1>$A$61:$A$80</formula1>
    </dataValidation>
  </dataValidations>
  <printOptions horizontalCentered="1"/>
  <pageMargins left="0.74803149606299213" right="0.74803149606299213" top="0.51181102362204722" bottom="0.47244094488188981" header="0.27559055118110237" footer="0.19685039370078741"/>
  <pageSetup paperSize="9" scale="69" orientation="portrait" horizontalDpi="1200" verticalDpi="1200" r:id="rId1"/>
  <headerFooter alignWithMargins="0">
    <oddFooter>עמוד &amp;P מתוך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_x05de__x05e1__x0027__x0020__x05e0__x05e1__x05e4__x05d7_ xmlns="07aea354-b11e-43d5-b7ab-6cf206330347" xsi:nil="true"/>
    <RelevantInstruction xmlns="07aea354-b11e-43d5-b7ab-6cf206330347">5.4</RelevantInstruction>
    <IsAccessible xmlns="605e85f2-268e-450d-9afb-d305d42b267e">false</IsAccessible>
  </documentManagement>
</p:properties>
</file>

<file path=customXml/item2.xml><?xml version="1.0" encoding="utf-8"?>
<ct:contentTypeSchema xmlns:ct="http://schemas.microsoft.com/office/2006/metadata/contentType" xmlns:ma="http://schemas.microsoft.com/office/2006/metadata/properties/metaAttributes" ct:_="" ma:_="" ma:contentTypeName="מסמך" ma:contentTypeID="0x01010023DB6270E37EED449ABCAE1A487652B2" ma:contentTypeVersion="11" ma:contentTypeDescription="צור מסמך חדש." ma:contentTypeScope="" ma:versionID="9119df1e41de469fc55ace9457d68481">
  <xsd:schema xmlns:xsd="http://www.w3.org/2001/XMLSchema" xmlns:xs="http://www.w3.org/2001/XMLSchema" xmlns:p="http://schemas.microsoft.com/office/2006/metadata/properties" xmlns:ns2="07aea354-b11e-43d5-b7ab-6cf206330347" xmlns:ns3="http://schemas.microsoft.com/sharepoint/v4" xmlns:ns4="605e85f2-268e-450d-9afb-d305d42b267e" targetNamespace="http://schemas.microsoft.com/office/2006/metadata/properties" ma:root="true" ma:fieldsID="3fc7ba746ae5702c1f3def6fb9d7a4a0" ns2:_="" ns3:_="" ns4:_="">
    <xsd:import namespace="07aea354-b11e-43d5-b7ab-6cf206330347"/>
    <xsd:import namespace="http://schemas.microsoft.com/sharepoint/v4"/>
    <xsd:import namespace="605e85f2-268e-450d-9afb-d305d42b267e"/>
    <xsd:element name="properties">
      <xsd:complexType>
        <xsd:sequence>
          <xsd:element name="documentManagement">
            <xsd:complexType>
              <xsd:all>
                <xsd:element ref="ns2:_x05de__x05e1__x0027__x0020__x05e0__x05e1__x05e4__x05d7_" minOccurs="0"/>
                <xsd:element ref="ns2:RelevantInstruction" minOccurs="0"/>
                <xsd:element ref="ns3:IconOverlay" minOccurs="0"/>
                <xsd:element ref="ns4:IsAccessibl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aea354-b11e-43d5-b7ab-6cf206330347" elementFormDefault="qualified">
    <xsd:import namespace="http://schemas.microsoft.com/office/2006/documentManagement/types"/>
    <xsd:import namespace="http://schemas.microsoft.com/office/infopath/2007/PartnerControls"/>
    <xsd:element name="_x05de__x05e1__x0027__x0020__x05e0__x05e1__x05e4__x05d7_" ma:index="2" nillable="true" ma:displayName="מס' נספח" ma:description="מס' הנספח בהוראה (באותיות)" ma:internalName="_x05de__x05e1__x0027__x0020__x05e0__x05e1__x05e4__x05d7_">
      <xsd:simpleType>
        <xsd:restriction base="dms:Text">
          <xsd:maxLength value="255"/>
        </xsd:restriction>
      </xsd:simpleType>
    </xsd:element>
    <xsd:element name="RelevantInstruction" ma:index="3" nillable="true" ma:displayName="הוראת מנכל קשורה" ma:internalName="RelevantInstruction">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0"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5e85f2-268e-450d-9afb-d305d42b267e" elementFormDefault="qualified">
    <xsd:import namespace="http://schemas.microsoft.com/office/2006/documentManagement/types"/>
    <xsd:import namespace="http://schemas.microsoft.com/office/infopath/2007/PartnerControls"/>
    <xsd:element name="IsAccessible" ma:index="12" nillable="true" ma:displayName="מסמך נגיש" ma:default="0" ma:internalName="IsAccessibl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סוג תוכן"/>
        <xsd:element ref="dc:title" minOccurs="0" maxOccurs="1" ma:index="1" ma:displayName="כותרת"/>
        <xsd:element ref="dc:subject" minOccurs="0" maxOccurs="1"/>
        <xsd:element ref="dc:description" minOccurs="0" maxOccurs="1" ma:index="4" ma:displayName="הערות"/>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322FA7-96DD-47E8-A8BD-55A38ECE7254}"/>
</file>

<file path=customXml/itemProps2.xml><?xml version="1.0" encoding="utf-8"?>
<ds:datastoreItem xmlns:ds="http://schemas.openxmlformats.org/officeDocument/2006/customXml" ds:itemID="{224D27AC-1775-45B0-BBE7-627A167B7B8E}"/>
</file>

<file path=customXml/itemProps3.xml><?xml version="1.0" encoding="utf-8"?>
<ds:datastoreItem xmlns:ds="http://schemas.openxmlformats.org/officeDocument/2006/customXml" ds:itemID="{3388787C-4B89-4748-8414-7B21768D55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8</vt:i4>
      </vt:variant>
      <vt:variant>
        <vt:lpstr>טווחים בעלי שם</vt:lpstr>
      </vt:variant>
      <vt:variant>
        <vt:i4>46</vt:i4>
      </vt:variant>
    </vt:vector>
  </HeadingPairs>
  <TitlesOfParts>
    <vt:vector size="54" baseType="lpstr">
      <vt:lpstr>ראשי-פרטים כלליים וריכוז הוצאות</vt:lpstr>
      <vt:lpstr>כח אדם - שכר</vt:lpstr>
      <vt:lpstr>טיסות נסיעות ואשל</vt:lpstr>
      <vt:lpstr>קבלני משנה בחוץ לארץ</vt:lpstr>
      <vt:lpstr>קבלני משנה בישראל</vt:lpstr>
      <vt:lpstr>חומרים </vt:lpstr>
      <vt:lpstr>יועצים</vt:lpstr>
      <vt:lpstr>שונות</vt:lpstr>
      <vt:lpstr>_01_02</vt:lpstr>
      <vt:lpstr>haarot_takzivim</vt:lpstr>
      <vt:lpstr>hachlatat_vaada</vt:lpstr>
      <vt:lpstr>homarim_achuz_tkura</vt:lpstr>
      <vt:lpstr>homarim_kamut</vt:lpstr>
      <vt:lpstr>homarim_takziv</vt:lpstr>
      <vt:lpstr>homarim_teur</vt:lpstr>
      <vt:lpstr>kablanim_hearot</vt:lpstr>
      <vt:lpstr>kablanim_hul_hearot</vt:lpstr>
      <vt:lpstr>kablanim_hul_location</vt:lpstr>
      <vt:lpstr>kablanim_hul_takziv</vt:lpstr>
      <vt:lpstr>kablanim_hul_teur</vt:lpstr>
      <vt:lpstr>kablanim_hul_toar</vt:lpstr>
      <vt:lpstr>kablanim_location</vt:lpstr>
      <vt:lpstr>kablanim_takziv</vt:lpstr>
      <vt:lpstr>kablanim_teur</vt:lpstr>
      <vt:lpstr>kablanim_toar</vt:lpstr>
      <vt:lpstr>koah_adam_achuz</vt:lpstr>
      <vt:lpstr>koah_adam_code_sachar</vt:lpstr>
      <vt:lpstr>koah_adam_cost</vt:lpstr>
      <vt:lpstr>koah_adam_limit_cost</vt:lpstr>
      <vt:lpstr>koah_adam_mispar_hodashim</vt:lpstr>
      <vt:lpstr>koah_adam_tafkid</vt:lpstr>
      <vt:lpstr>koah_adam_takziv</vt:lpstr>
      <vt:lpstr>koah_adam_teur</vt:lpstr>
      <vt:lpstr>koah_adam_toar</vt:lpstr>
      <vt:lpstr>patent_takziv</vt:lpstr>
      <vt:lpstr>patent_teur</vt:lpstr>
      <vt:lpstr>shonot_takziv</vt:lpstr>
      <vt:lpstr>shonot_teur</vt:lpstr>
      <vt:lpstr>takzivim_mumlazim</vt:lpstr>
      <vt:lpstr>takzivim_teur</vt:lpstr>
      <vt:lpstr>'ראשי-פרטים כלליים וריכוז הוצאות'!WPrint_Area_W</vt:lpstr>
      <vt:lpstr>שונות!WPrint_Area_W</vt:lpstr>
      <vt:lpstr>'חומרים '!WPrint_TitlesW</vt:lpstr>
      <vt:lpstr>'טיסות נסיעות ואשל'!WPrint_TitlesW</vt:lpstr>
      <vt:lpstr>יועצים!WPrint_TitlesW</vt:lpstr>
      <vt:lpstr>'כח אדם - שכר'!WPrint_TitlesW</vt:lpstr>
      <vt:lpstr>'קבלני משנה בחוץ לארץ'!WPrint_TitlesW</vt:lpstr>
      <vt:lpstr>'קבלני משנה בישראל'!WPrint_TitlesW</vt:lpstr>
      <vt:lpstr>'כח אדם - שכר'!טקסט1</vt:lpstr>
      <vt:lpstr>עדתאריך</vt:lpstr>
      <vt:lpstr>קוד_שכר</vt:lpstr>
      <vt:lpstr>רבעון</vt:lpstr>
      <vt:lpstr>רבעון_ראשון</vt:lpstr>
      <vt:lpstr>תאריך</vt:lpstr>
    </vt:vector>
  </TitlesOfParts>
  <Manager>Ran.Yehezkel@economy.gov.il</Manager>
  <Company>madaan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התקדמות רבעוני</dc:title>
  <dc:creator>rons</dc:creator>
  <dc:description/>
  <cp:lastModifiedBy>Yerushalem Baruch</cp:lastModifiedBy>
  <cp:lastPrinted>2015-08-05T08:23:23Z</cp:lastPrinted>
  <dcterms:created xsi:type="dcterms:W3CDTF">2002-05-26T08:20:42Z</dcterms:created>
  <dcterms:modified xsi:type="dcterms:W3CDTF">2016-04-11T10:08:58Z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0x01010023DB6270E37EED449ABCAE1A487652B2</vt:lpwstr>
  </property>
  <property fmtid="{D5CDD505-2E9C-101B-9397-08002B2CF9AE}" pid="3" name="MMDStatusTaxHTField0">
    <vt:lpwstr>חדש|c023bdf6-6c32-4c63-af38-ada3e64e6d8e</vt:lpwstr>
  </property>
  <property fmtid="{D5CDD505-2E9C-101B-9397-08002B2CF9AE}" pid="4" name="TaxCatchAll">
    <vt:lpwstr>5;#חדש|c023bdf6-6c32-4c63-af38-ada3e64e6d8e</vt:lpwstr>
  </property>
  <property fmtid="{D5CDD505-2E9C-101B-9397-08002B2CF9AE}" pid="5" name="MMDStatus">
    <vt:lpwstr>5;#חדש|c023bdf6-6c32-4c63-af38-ada3e64e6d8e</vt:lpwstr>
  </property>
  <property fmtid="{D5CDD505-2E9C-101B-9397-08002B2CF9AE}" pid="6" name="Order">
    <vt:r8>10000</vt:r8>
  </property>
  <property fmtid="{D5CDD505-2E9C-101B-9397-08002B2CF9AE}" pid="7" name="TemplateUrl">
    <vt:lpwstr/>
  </property>
  <property fmtid="{D5CDD505-2E9C-101B-9397-08002B2CF9AE}" pid="8" name="xd_Signature">
    <vt:bool>false</vt:bool>
  </property>
  <property fmtid="{D5CDD505-2E9C-101B-9397-08002B2CF9AE}" pid="9" name="xd_ProgID">
    <vt:lpwstr/>
  </property>
  <property fmtid="{D5CDD505-2E9C-101B-9397-08002B2CF9AE}" pid="10" name="_SourceUrl">
    <vt:lpwstr/>
  </property>
  <property fmtid="{D5CDD505-2E9C-101B-9397-08002B2CF9AE}" pid="11" name="_SharedFileIndex">
    <vt:lpwstr/>
  </property>
</Properties>
</file>