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aleadummim-my.sharepoint.com/personal/hadasd_mam_org_il/Documents/העלאות לאתר/"/>
    </mc:Choice>
  </mc:AlternateContent>
  <xr:revisionPtr revIDLastSave="0" documentId="8_{EFB963DD-AA40-4862-9AD4-EA85785D4A79}" xr6:coauthVersionLast="47" xr6:coauthVersionMax="47" xr10:uidLastSave="{00000000-0000-0000-0000-000000000000}"/>
  <bookViews>
    <workbookView xWindow="-120" yWindow="-120" windowWidth="29040" windowHeight="15720" xr2:uid="{1A5CCC5C-0416-49B5-B4D4-2493D651C945}"/>
  </bookViews>
  <sheets>
    <sheet name="ועדת כספים 202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G31" i="1" s="1"/>
  <c r="F29" i="1"/>
  <c r="G18" i="1"/>
  <c r="H18" i="1" s="1"/>
  <c r="I18" i="1" s="1"/>
  <c r="G17" i="1"/>
  <c r="J17" i="1" s="1"/>
  <c r="G15" i="1"/>
  <c r="J15" i="1" s="1"/>
  <c r="H14" i="1"/>
  <c r="I14" i="1" s="1"/>
  <c r="H13" i="1"/>
  <c r="I13" i="1" s="1"/>
  <c r="J12" i="1"/>
  <c r="G12" i="1"/>
  <c r="H12" i="1" s="1"/>
  <c r="I12" i="1" s="1"/>
  <c r="G11" i="1"/>
  <c r="J11" i="1" s="1"/>
  <c r="G10" i="1"/>
  <c r="J10" i="1" s="1"/>
  <c r="J9" i="1"/>
  <c r="G9" i="1"/>
  <c r="H9" i="1" s="1"/>
  <c r="I9" i="1" s="1"/>
  <c r="H7" i="1"/>
  <c r="I7" i="1" s="1"/>
  <c r="G6" i="1"/>
  <c r="H6" i="1" s="1"/>
  <c r="I6" i="1" s="1"/>
  <c r="G5" i="1"/>
  <c r="J14" i="1" s="1"/>
  <c r="H10" i="1" l="1"/>
  <c r="I10" i="1" s="1"/>
  <c r="H11" i="1"/>
  <c r="I11" i="1" s="1"/>
  <c r="J18" i="1"/>
  <c r="G19" i="1"/>
  <c r="H15" i="1"/>
  <c r="I15" i="1" s="1"/>
  <c r="H17" i="1"/>
  <c r="H5" i="1"/>
  <c r="I5" i="1" s="1"/>
  <c r="J13" i="1"/>
  <c r="H19" i="1" l="1"/>
  <c r="I19" i="1" s="1"/>
  <c r="I17" i="1"/>
</calcChain>
</file>

<file path=xl/sharedStrings.xml><?xml version="1.0" encoding="utf-8"?>
<sst xmlns="http://schemas.openxmlformats.org/spreadsheetml/2006/main" count="37" uniqueCount="33">
  <si>
    <t>סיכום תקציב 2024-2025</t>
  </si>
  <si>
    <t>נתונים באלש"ח</t>
  </si>
  <si>
    <t>גידול בש"ח</t>
  </si>
  <si>
    <t>% גידול</t>
  </si>
  <si>
    <t>אחוז מהתקציב 2025</t>
  </si>
  <si>
    <t>תקציב רגיל הכנסות</t>
  </si>
  <si>
    <t>תקציב רגיל הוצאות</t>
  </si>
  <si>
    <t>תקציב פיתוח</t>
  </si>
  <si>
    <t>תקציב חינוך</t>
  </si>
  <si>
    <t>חינוך +נוער</t>
  </si>
  <si>
    <t>תקציב רווחה</t>
  </si>
  <si>
    <t>תקציב שכר (כולל רווחה וחינוך)</t>
  </si>
  <si>
    <t>תקציב פנסיה</t>
  </si>
  <si>
    <t xml:space="preserve">תקציב בטחון </t>
  </si>
  <si>
    <t>פירעון מלוות</t>
  </si>
  <si>
    <t>הכנסות ארנונה</t>
  </si>
  <si>
    <t>מענק איזון</t>
  </si>
  <si>
    <t>סה"כ</t>
  </si>
  <si>
    <t>תקציב רשתות חינוך</t>
  </si>
  <si>
    <t>תשפ"ה</t>
  </si>
  <si>
    <t>דקל וילנאי</t>
  </si>
  <si>
    <t>תעופה וחלל</t>
  </si>
  <si>
    <t>אמית בנים</t>
  </si>
  <si>
    <t>אמית בנות</t>
  </si>
  <si>
    <t>צביה</t>
  </si>
  <si>
    <t>ישיבה תיכונית</t>
  </si>
  <si>
    <t>חינוך כולל רשתות</t>
  </si>
  <si>
    <t>סיום פרעון מלוות ב-31/12/2025</t>
  </si>
  <si>
    <t>    796,278</t>
  </si>
  <si>
    <t>תחילת מידע טבלה צד ימין</t>
  </si>
  <si>
    <t xml:space="preserve">תחילת מידע טבלה </t>
  </si>
  <si>
    <t>סיום מידע טבלה צד שמאל</t>
  </si>
  <si>
    <t>סיום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</si>
</sst>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_ ;_ * \-#,##0_ ;_ * &quot;-&quot;??_ ;_ @_ "/>
    <numFmt numFmtId="166" formatCode="0.0%"/>
  </numFmts>
  <fonts count="5" x14ac:knownFonts="1">
    <font>
      <sz val="10"/>
      <color indexed="8"/>
      <name val="Arial"/>
      <charset val="177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6" fontId="0" fillId="0" borderId="1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0" applyNumberFormat="1"/>
    <xf numFmtId="165" fontId="2" fillId="0" borderId="1" xfId="1" applyNumberFormat="1" applyFont="1" applyBorder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9" fontId="2" fillId="0" borderId="0" xfId="2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337868</xdr:colOff>
      <xdr:row>1</xdr:row>
      <xdr:rowOff>146518</xdr:rowOff>
    </xdr:to>
    <xdr:pic>
      <xdr:nvPicPr>
        <xdr:cNvPr id="3" name="תמונה 2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458EDEC7-9580-4EEB-8897-7F568E9B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291132" y="0"/>
          <a:ext cx="337868" cy="314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1490;&#1497;&#1488;&#1492;\&#1514;&#1511;&#1510;&#1497;&#1489;_2025\&#1502;&#1493;&#1506;&#1510;&#1492;\&#1493;&#1493;&#1506;&#1491;&#1514;_&#1499;&#1505;&#1508;&#1497;&#1501;_2025.xlsx" TargetMode="External"/><Relationship Id="rId1" Type="http://schemas.openxmlformats.org/officeDocument/2006/relationships/externalLinkPath" Target="file:///Z:\&#1490;&#1497;&#1488;&#1492;\&#1514;&#1511;&#1510;&#1497;&#1489;_2025\&#1502;&#1493;&#1506;&#1510;&#1492;\&#1493;&#1493;&#1506;&#1491;&#1514;_&#1499;&#1505;&#1508;&#1497;&#1501;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EPR דוח"/>
      <sheetName val="ועדת כספים 2025"/>
      <sheetName val="2024"/>
      <sheetName val="גיליון1"/>
      <sheetName val="2025"/>
    </sheetNames>
    <sheetDataSet>
      <sheetData sheetId="0">
        <row r="2">
          <cell r="C2">
            <v>160112000</v>
          </cell>
        </row>
        <row r="11">
          <cell r="C11">
            <v>14600000</v>
          </cell>
        </row>
        <row r="17">
          <cell r="C17">
            <v>431537000</v>
          </cell>
        </row>
        <row r="18">
          <cell r="C18">
            <v>72243000</v>
          </cell>
        </row>
        <row r="22">
          <cell r="C22">
            <v>61429000</v>
          </cell>
        </row>
        <row r="24">
          <cell r="C24">
            <v>136474000</v>
          </cell>
        </row>
        <row r="25">
          <cell r="C25">
            <v>14470000</v>
          </cell>
        </row>
        <row r="27">
          <cell r="C27">
            <v>57911000</v>
          </cell>
        </row>
        <row r="30">
          <cell r="C30">
            <v>15079000</v>
          </cell>
        </row>
        <row r="37">
          <cell r="C37">
            <v>431537000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CA3F-D195-407B-B41D-54C804221E2F}">
  <sheetPr>
    <pageSetUpPr fitToPage="1"/>
  </sheetPr>
  <dimension ref="D2:L35"/>
  <sheetViews>
    <sheetView rightToLeft="1" tabSelected="1" workbookViewId="0">
      <selection activeCell="G2" sqref="G2"/>
    </sheetView>
  </sheetViews>
  <sheetFormatPr defaultRowHeight="12.75" x14ac:dyDescent="0.2"/>
  <cols>
    <col min="5" max="5" width="28.85546875" bestFit="1" customWidth="1"/>
    <col min="6" max="6" width="12.42578125" bestFit="1" customWidth="1"/>
    <col min="7" max="7" width="12.28515625" bestFit="1" customWidth="1"/>
    <col min="8" max="8" width="11.140625" bestFit="1" customWidth="1"/>
    <col min="9" max="9" width="7.7109375" bestFit="1" customWidth="1"/>
    <col min="10" max="10" width="15.28515625" customWidth="1"/>
  </cols>
  <sheetData>
    <row r="2" spans="4:12" ht="15" x14ac:dyDescent="0.25">
      <c r="E2" s="1" t="s">
        <v>0</v>
      </c>
      <c r="F2" s="2"/>
      <c r="G2" s="2"/>
      <c r="H2" s="2"/>
      <c r="I2" s="2"/>
      <c r="J2" s="2"/>
    </row>
    <row r="3" spans="4:12" x14ac:dyDescent="0.2">
      <c r="D3" s="18" t="s">
        <v>29</v>
      </c>
      <c r="E3" s="17" t="s">
        <v>30</v>
      </c>
      <c r="F3" s="17"/>
      <c r="G3" s="17"/>
      <c r="H3" s="17"/>
      <c r="I3" s="17"/>
      <c r="J3" s="17"/>
      <c r="K3" s="18" t="s">
        <v>31</v>
      </c>
    </row>
    <row r="4" spans="4:12" ht="30" x14ac:dyDescent="0.25">
      <c r="D4" s="18"/>
      <c r="E4" s="3" t="s">
        <v>1</v>
      </c>
      <c r="F4" s="3">
        <v>2024</v>
      </c>
      <c r="G4" s="3">
        <v>2025</v>
      </c>
      <c r="H4" s="3" t="s">
        <v>2</v>
      </c>
      <c r="I4" s="3" t="s">
        <v>3</v>
      </c>
      <c r="J4" s="4" t="s">
        <v>4</v>
      </c>
      <c r="K4" s="18"/>
    </row>
    <row r="5" spans="4:12" ht="15" x14ac:dyDescent="0.25">
      <c r="D5" s="18"/>
      <c r="E5" s="5" t="s">
        <v>5</v>
      </c>
      <c r="F5" s="6">
        <v>383289</v>
      </c>
      <c r="G5" s="6">
        <f>'[1] EPR דוח'!C17/1000</f>
        <v>431537</v>
      </c>
      <c r="H5" s="6">
        <f>G5-F5</f>
        <v>48248</v>
      </c>
      <c r="I5" s="7">
        <f>H5/F5</f>
        <v>0.12587890599521509</v>
      </c>
      <c r="J5" s="8"/>
      <c r="K5" s="18"/>
    </row>
    <row r="6" spans="4:12" ht="15" x14ac:dyDescent="0.25">
      <c r="D6" s="18"/>
      <c r="E6" s="5" t="s">
        <v>6</v>
      </c>
      <c r="F6" s="6">
        <v>390789</v>
      </c>
      <c r="G6" s="6">
        <f>'[1] EPR דוח'!C37/1000</f>
        <v>431537</v>
      </c>
      <c r="H6" s="6">
        <f>G6-F6</f>
        <v>40748</v>
      </c>
      <c r="I6" s="7">
        <f>H6/F6</f>
        <v>0.10427110282019197</v>
      </c>
      <c r="J6" s="8"/>
      <c r="K6" s="18"/>
    </row>
    <row r="7" spans="4:12" ht="15" x14ac:dyDescent="0.25">
      <c r="D7" s="18"/>
      <c r="E7" s="5" t="s">
        <v>7</v>
      </c>
      <c r="F7" s="6">
        <v>25085</v>
      </c>
      <c r="G7" s="6">
        <v>22439</v>
      </c>
      <c r="H7" s="6">
        <f>G7-F7</f>
        <v>-2646</v>
      </c>
      <c r="I7" s="7">
        <f>H7/F7</f>
        <v>-0.10548136336456049</v>
      </c>
      <c r="J7" s="8"/>
      <c r="K7" s="18"/>
    </row>
    <row r="8" spans="4:12" ht="15" x14ac:dyDescent="0.25">
      <c r="D8" s="18"/>
      <c r="E8" s="9"/>
      <c r="F8" s="10"/>
      <c r="G8" s="10"/>
      <c r="H8" s="10"/>
      <c r="I8" s="2"/>
      <c r="J8" s="2"/>
      <c r="K8" s="18"/>
    </row>
    <row r="9" spans="4:12" ht="15" x14ac:dyDescent="0.25">
      <c r="D9" s="18"/>
      <c r="E9" s="5" t="s">
        <v>8</v>
      </c>
      <c r="F9" s="6">
        <v>130722</v>
      </c>
      <c r="G9" s="6">
        <f>'[1] EPR דוח'!C24/1000</f>
        <v>136474</v>
      </c>
      <c r="H9" s="6">
        <f>G9-F9</f>
        <v>5752</v>
      </c>
      <c r="I9" s="7">
        <f t="shared" ref="I9:I15" si="0">H9/F9</f>
        <v>4.4001774758648124E-2</v>
      </c>
      <c r="J9" s="7">
        <f t="shared" ref="J9:J15" si="1">G9/$G$5</f>
        <v>0.31625098195519735</v>
      </c>
      <c r="K9" s="18"/>
    </row>
    <row r="10" spans="4:12" ht="15" x14ac:dyDescent="0.25">
      <c r="D10" s="18"/>
      <c r="E10" s="5" t="s">
        <v>9</v>
      </c>
      <c r="F10" s="6">
        <v>133794</v>
      </c>
      <c r="G10" s="6">
        <f>G9+2994</f>
        <v>139468</v>
      </c>
      <c r="H10" s="6">
        <f t="shared" ref="H10:H15" si="2">G10-F10</f>
        <v>5674</v>
      </c>
      <c r="I10" s="7">
        <f t="shared" si="0"/>
        <v>4.2408478706070528E-2</v>
      </c>
      <c r="J10" s="7">
        <f t="shared" si="1"/>
        <v>0.32318897336728947</v>
      </c>
      <c r="K10" s="18"/>
    </row>
    <row r="11" spans="4:12" ht="15" x14ac:dyDescent="0.25">
      <c r="D11" s="18"/>
      <c r="E11" s="5" t="s">
        <v>10</v>
      </c>
      <c r="F11" s="6">
        <v>53799</v>
      </c>
      <c r="G11" s="6">
        <f>'[1] EPR דוח'!C27/1000</f>
        <v>57911</v>
      </c>
      <c r="H11" s="6">
        <f t="shared" si="2"/>
        <v>4112</v>
      </c>
      <c r="I11" s="7">
        <f t="shared" si="0"/>
        <v>7.6432647446978572E-2</v>
      </c>
      <c r="J11" s="7">
        <f t="shared" si="1"/>
        <v>0.13419706769060358</v>
      </c>
      <c r="K11" s="18"/>
    </row>
    <row r="12" spans="4:12" ht="15" x14ac:dyDescent="0.25">
      <c r="D12" s="18"/>
      <c r="E12" s="5" t="s">
        <v>11</v>
      </c>
      <c r="F12" s="6">
        <v>138760</v>
      </c>
      <c r="G12" s="6">
        <f>('[1] EPR דוח'!C18+'[1] EPR דוח'!C22+'[1] EPR דוח'!C25)/1000</f>
        <v>148142</v>
      </c>
      <c r="H12" s="6">
        <f t="shared" si="2"/>
        <v>9382</v>
      </c>
      <c r="I12" s="7">
        <f t="shared" si="0"/>
        <v>6.7613144998558666E-2</v>
      </c>
      <c r="J12" s="7">
        <f t="shared" si="1"/>
        <v>0.34328921969610948</v>
      </c>
      <c r="K12" s="18"/>
    </row>
    <row r="13" spans="4:12" ht="15" x14ac:dyDescent="0.25">
      <c r="D13" s="18"/>
      <c r="E13" s="5" t="s">
        <v>12</v>
      </c>
      <c r="F13" s="6">
        <v>14500</v>
      </c>
      <c r="G13" s="6">
        <v>16648</v>
      </c>
      <c r="H13" s="6">
        <f t="shared" si="2"/>
        <v>2148</v>
      </c>
      <c r="I13" s="7">
        <f t="shared" si="0"/>
        <v>0.14813793103448275</v>
      </c>
      <c r="J13" s="7">
        <f t="shared" si="1"/>
        <v>3.8578383777057357E-2</v>
      </c>
      <c r="K13" s="18"/>
      <c r="L13" s="11"/>
    </row>
    <row r="14" spans="4:12" ht="15" x14ac:dyDescent="0.25">
      <c r="D14" s="18"/>
      <c r="E14" s="5" t="s">
        <v>13</v>
      </c>
      <c r="F14" s="6">
        <v>20322</v>
      </c>
      <c r="G14" s="6">
        <v>39969</v>
      </c>
      <c r="H14" s="6">
        <f t="shared" si="2"/>
        <v>19647</v>
      </c>
      <c r="I14" s="7">
        <f t="shared" si="0"/>
        <v>0.96678476527900792</v>
      </c>
      <c r="J14" s="7">
        <f t="shared" si="1"/>
        <v>9.2620099782869142E-2</v>
      </c>
      <c r="K14" s="18"/>
    </row>
    <row r="15" spans="4:12" ht="15" x14ac:dyDescent="0.25">
      <c r="D15" s="18"/>
      <c r="E15" s="5" t="s">
        <v>14</v>
      </c>
      <c r="F15" s="6">
        <v>14869</v>
      </c>
      <c r="G15" s="6">
        <f>'[1] EPR דוח'!C30/1000</f>
        <v>15079</v>
      </c>
      <c r="H15" s="6">
        <f t="shared" si="2"/>
        <v>210</v>
      </c>
      <c r="I15" s="7">
        <f t="shared" si="0"/>
        <v>1.4123343869796221E-2</v>
      </c>
      <c r="J15" s="7">
        <f t="shared" si="1"/>
        <v>3.4942542586151364E-2</v>
      </c>
      <c r="K15" s="18"/>
    </row>
    <row r="16" spans="4:12" ht="15" x14ac:dyDescent="0.25">
      <c r="D16" s="18"/>
      <c r="E16" s="9"/>
      <c r="F16" s="10"/>
      <c r="G16" s="10"/>
      <c r="H16" s="10"/>
      <c r="I16" s="2"/>
      <c r="J16" s="2"/>
      <c r="K16" s="18"/>
    </row>
    <row r="17" spans="4:11" ht="15" x14ac:dyDescent="0.25">
      <c r="D17" s="18"/>
      <c r="E17" s="5" t="s">
        <v>15</v>
      </c>
      <c r="F17" s="6">
        <v>149352</v>
      </c>
      <c r="G17" s="6">
        <f>'[1] EPR דוח'!C2/1000</f>
        <v>160112</v>
      </c>
      <c r="H17" s="6">
        <f>G17-F17</f>
        <v>10760</v>
      </c>
      <c r="I17" s="7">
        <f t="shared" ref="I17:I19" si="3">H17/F17</f>
        <v>7.2044565857839193E-2</v>
      </c>
      <c r="J17" s="7">
        <f>G17/$G$5</f>
        <v>0.371027281554073</v>
      </c>
      <c r="K17" s="18"/>
    </row>
    <row r="18" spans="4:11" ht="15" x14ac:dyDescent="0.25">
      <c r="D18" s="18"/>
      <c r="E18" s="5" t="s">
        <v>16</v>
      </c>
      <c r="F18" s="6">
        <v>16224</v>
      </c>
      <c r="G18" s="6">
        <f>'[1] EPR דוח'!C11/1000</f>
        <v>14600</v>
      </c>
      <c r="H18" s="6">
        <f>G18-F18</f>
        <v>-1624</v>
      </c>
      <c r="I18" s="7">
        <f t="shared" si="3"/>
        <v>-0.10009861932938856</v>
      </c>
      <c r="J18" s="7">
        <f>G18/$G$5</f>
        <v>3.3832556652152651E-2</v>
      </c>
      <c r="K18" s="18"/>
    </row>
    <row r="19" spans="4:11" ht="15" x14ac:dyDescent="0.25">
      <c r="D19" s="18"/>
      <c r="E19" s="5" t="s">
        <v>17</v>
      </c>
      <c r="F19" s="12">
        <v>165576</v>
      </c>
      <c r="G19" s="12">
        <f>SUM(G17:G18)</f>
        <v>174712</v>
      </c>
      <c r="H19" s="12">
        <f t="shared" ref="H19" si="4">SUM(H17:H18)</f>
        <v>9136</v>
      </c>
      <c r="I19" s="13">
        <f t="shared" si="3"/>
        <v>5.5177078803691354E-2</v>
      </c>
      <c r="J19" s="8"/>
      <c r="K19" s="18"/>
    </row>
    <row r="20" spans="4:11" x14ac:dyDescent="0.2">
      <c r="D20" s="18"/>
      <c r="E20" s="19" t="s">
        <v>32</v>
      </c>
      <c r="F20" s="19"/>
      <c r="G20" s="19"/>
      <c r="H20" s="19"/>
      <c r="I20" s="19"/>
      <c r="J20" s="19"/>
      <c r="K20" s="18"/>
    </row>
    <row r="21" spans="4:11" x14ac:dyDescent="0.2">
      <c r="D21" s="18"/>
      <c r="E21" s="18" t="s">
        <v>30</v>
      </c>
      <c r="F21" s="18"/>
      <c r="G21" s="18"/>
      <c r="H21" s="18" t="s">
        <v>31</v>
      </c>
      <c r="I21" s="18"/>
      <c r="J21" s="18"/>
      <c r="K21" s="18"/>
    </row>
    <row r="22" spans="4:11" ht="15" x14ac:dyDescent="0.25">
      <c r="D22" s="18"/>
      <c r="E22" s="3" t="s">
        <v>18</v>
      </c>
      <c r="F22" s="3" t="s">
        <v>19</v>
      </c>
      <c r="G22" s="2"/>
      <c r="H22" s="18"/>
      <c r="I22" s="18"/>
      <c r="J22" s="18"/>
      <c r="K22" s="18"/>
    </row>
    <row r="23" spans="4:11" ht="15" x14ac:dyDescent="0.25">
      <c r="D23" s="18"/>
      <c r="E23" s="5" t="s">
        <v>20</v>
      </c>
      <c r="F23" s="6">
        <v>25000</v>
      </c>
      <c r="G23" s="2"/>
      <c r="H23" s="18"/>
      <c r="I23" s="18"/>
      <c r="J23" s="18"/>
      <c r="K23" s="18"/>
    </row>
    <row r="24" spans="4:11" ht="15" x14ac:dyDescent="0.25">
      <c r="D24" s="18"/>
      <c r="E24" s="5" t="s">
        <v>21</v>
      </c>
      <c r="F24" s="6">
        <v>23000</v>
      </c>
      <c r="G24" s="2"/>
      <c r="H24" s="18"/>
      <c r="I24" s="18"/>
      <c r="J24" s="18"/>
      <c r="K24" s="18"/>
    </row>
    <row r="25" spans="4:11" ht="15" x14ac:dyDescent="0.25">
      <c r="D25" s="18"/>
      <c r="E25" s="5" t="s">
        <v>22</v>
      </c>
      <c r="F25" s="6">
        <v>10500</v>
      </c>
      <c r="G25" s="2"/>
      <c r="H25" s="18"/>
      <c r="I25" s="18"/>
      <c r="J25" s="18"/>
      <c r="K25" s="18"/>
    </row>
    <row r="26" spans="4:11" ht="15" x14ac:dyDescent="0.25">
      <c r="D26" s="18"/>
      <c r="E26" s="5" t="s">
        <v>23</v>
      </c>
      <c r="F26" s="6">
        <v>9500</v>
      </c>
      <c r="G26" s="2"/>
      <c r="H26" s="18"/>
      <c r="I26" s="18"/>
      <c r="J26" s="18"/>
      <c r="K26" s="18"/>
    </row>
    <row r="27" spans="4:11" ht="15" x14ac:dyDescent="0.25">
      <c r="D27" s="18"/>
      <c r="E27" s="5" t="s">
        <v>24</v>
      </c>
      <c r="F27" s="6">
        <v>15000</v>
      </c>
      <c r="G27" s="2"/>
      <c r="H27" s="18"/>
      <c r="I27" s="18"/>
      <c r="J27" s="18"/>
      <c r="K27" s="18"/>
    </row>
    <row r="28" spans="4:11" ht="15" x14ac:dyDescent="0.25">
      <c r="D28" s="18"/>
      <c r="E28" s="5" t="s">
        <v>25</v>
      </c>
      <c r="F28" s="6">
        <v>7000</v>
      </c>
      <c r="G28" s="2"/>
      <c r="H28" s="18"/>
      <c r="I28" s="18"/>
      <c r="J28" s="18"/>
      <c r="K28" s="18"/>
    </row>
    <row r="29" spans="4:11" ht="15" x14ac:dyDescent="0.25">
      <c r="D29" s="18"/>
      <c r="E29" s="9" t="s">
        <v>17</v>
      </c>
      <c r="F29" s="14">
        <f>SUM(F23:F28)</f>
        <v>90000</v>
      </c>
      <c r="G29" s="2"/>
      <c r="H29" s="18"/>
      <c r="I29" s="18"/>
      <c r="J29" s="18"/>
      <c r="K29" s="18"/>
    </row>
    <row r="30" spans="4:11" x14ac:dyDescent="0.2">
      <c r="D30" s="18"/>
      <c r="E30" s="2"/>
      <c r="F30" s="2"/>
      <c r="G30" s="2"/>
      <c r="H30" s="18"/>
      <c r="I30" s="18"/>
      <c r="J30" s="18"/>
      <c r="K30" s="18"/>
    </row>
    <row r="31" spans="4:11" ht="15" x14ac:dyDescent="0.25">
      <c r="D31" s="18"/>
      <c r="E31" s="9" t="s">
        <v>26</v>
      </c>
      <c r="F31" s="15">
        <f>F29+G10+'[1] EPR דוח'!C22/1000</f>
        <v>290897</v>
      </c>
      <c r="G31" s="16">
        <f>F31/(F29+G5)</f>
        <v>0.55776867221309323</v>
      </c>
      <c r="H31" s="18"/>
      <c r="I31" s="18"/>
      <c r="J31" s="18"/>
      <c r="K31" s="18"/>
    </row>
    <row r="32" spans="4:11" x14ac:dyDescent="0.2">
      <c r="D32" s="18"/>
      <c r="H32" s="18"/>
      <c r="I32" s="18"/>
      <c r="J32" s="18"/>
      <c r="K32" s="18"/>
    </row>
    <row r="33" spans="4:11" x14ac:dyDescent="0.2">
      <c r="D33" s="18"/>
      <c r="H33" s="18"/>
      <c r="I33" s="18"/>
      <c r="J33" s="18"/>
      <c r="K33" s="18"/>
    </row>
    <row r="34" spans="4:11" ht="15" x14ac:dyDescent="0.25">
      <c r="D34" s="18"/>
      <c r="E34" s="9" t="s">
        <v>27</v>
      </c>
      <c r="F34" s="15" t="s">
        <v>28</v>
      </c>
      <c r="H34" s="18"/>
      <c r="I34" s="18"/>
      <c r="J34" s="18"/>
      <c r="K34" s="18"/>
    </row>
    <row r="35" spans="4:11" x14ac:dyDescent="0.2">
      <c r="D35" s="18"/>
      <c r="E35" s="18" t="s">
        <v>32</v>
      </c>
      <c r="F35" s="18"/>
      <c r="G35" s="18"/>
      <c r="H35" s="18"/>
      <c r="I35" s="18"/>
      <c r="J35" s="18"/>
      <c r="K35" s="18"/>
    </row>
  </sheetData>
  <mergeCells count="7">
    <mergeCell ref="E3:J3"/>
    <mergeCell ref="K3:K35"/>
    <mergeCell ref="D3:D35"/>
    <mergeCell ref="E35:J35"/>
    <mergeCell ref="H21:J34"/>
    <mergeCell ref="E20:J20"/>
    <mergeCell ref="E21:G2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ועדת כספים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סיכום תקציב 2024-2025</dc:title>
  <dc:creator>רוית לוטטי, רו"ח</dc:creator>
  <cp:lastModifiedBy>הדס דוידוביץ</cp:lastModifiedBy>
  <dcterms:created xsi:type="dcterms:W3CDTF">2025-10-30T10:11:43Z</dcterms:created>
  <dcterms:modified xsi:type="dcterms:W3CDTF">2025-11-10T09:23:11Z</dcterms:modified>
</cp:coreProperties>
</file>