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irb\Desktop\נאמן אינטרנט\ספר תקציב פיתוח\שנת 2021\"/>
    </mc:Choice>
  </mc:AlternateContent>
  <bookViews>
    <workbookView xWindow="0" yWindow="1440" windowWidth="15480" windowHeight="9165" tabRatio="590" activeTab="2"/>
  </bookViews>
  <sheets>
    <sheet name="ריכוז מנהלים" sheetId="5" r:id="rId1"/>
    <sheet name="ריכוז מחלקות" sheetId="7" r:id="rId2"/>
    <sheet name="ספר תקציב" sheetId="4" r:id="rId3"/>
  </sheets>
  <definedNames>
    <definedName name="_xlnm._FilterDatabase" localSheetId="2" hidden="1">'ספר תקציב'!$F$6:$G$563</definedName>
    <definedName name="_xlnm._FilterDatabase" localSheetId="1" hidden="1">'ריכוז מחלקות'!$F$6:$G$61</definedName>
    <definedName name="_xlnm._FilterDatabase" localSheetId="0" hidden="1">'ריכוז מנהלים'!$F$6:$G$18</definedName>
    <definedName name="_xlnm.Print_Area" localSheetId="2">'ספר תקציב'!$F$6:$Q$563</definedName>
    <definedName name="_xlnm.Print_Area" localSheetId="1">'ריכוז מחלקות'!$F$6:$Q$61</definedName>
    <definedName name="_xlnm.Print_Area" localSheetId="0">'ריכוז מנהלים'!$F$6:$Q$18</definedName>
    <definedName name="_xlnm.Print_Titles" localSheetId="2">'ספר תקציב'!$6:$8</definedName>
    <definedName name="_xlnm.Print_Titles" localSheetId="1">'ריכוז מחלקות'!$6:$8</definedName>
    <definedName name="_xlnm.Print_Titles" localSheetId="0">'ריכוז מנהלים'!$6:$8</definedName>
  </definedNames>
  <calcPr calcId="162913"/>
</workbook>
</file>

<file path=xl/calcChain.xml><?xml version="1.0" encoding="utf-8"?>
<calcChain xmlns="http://schemas.openxmlformats.org/spreadsheetml/2006/main">
  <c r="Q11" i="5" l="1"/>
  <c r="M60" i="7"/>
  <c r="Q57" i="7"/>
  <c r="I57" i="7"/>
  <c r="K56" i="7"/>
  <c r="M55" i="7"/>
  <c r="O53" i="7"/>
  <c r="O15" i="5" s="1"/>
  <c r="Q51" i="7"/>
  <c r="Q14" i="5" s="1"/>
  <c r="I51" i="7"/>
  <c r="I14" i="5" s="1"/>
  <c r="M48" i="7"/>
  <c r="Q47" i="7"/>
  <c r="O47" i="7"/>
  <c r="N47" i="7"/>
  <c r="Q46" i="7"/>
  <c r="I46" i="7"/>
  <c r="M43" i="7"/>
  <c r="O42" i="7"/>
  <c r="I42" i="7"/>
  <c r="Q41" i="7"/>
  <c r="K41" i="7"/>
  <c r="I41" i="7"/>
  <c r="M40" i="7"/>
  <c r="K40" i="7"/>
  <c r="O39" i="7"/>
  <c r="M39" i="7"/>
  <c r="I38" i="7"/>
  <c r="Q37" i="7"/>
  <c r="K37" i="7"/>
  <c r="I37" i="7"/>
  <c r="K36" i="7"/>
  <c r="M35" i="7"/>
  <c r="O34" i="7"/>
  <c r="Q33" i="7"/>
  <c r="I33" i="7"/>
  <c r="K32" i="7"/>
  <c r="M31" i="7"/>
  <c r="P28" i="7"/>
  <c r="J28" i="7"/>
  <c r="H28" i="7"/>
  <c r="L27" i="7"/>
  <c r="J27" i="7"/>
  <c r="N26" i="7"/>
  <c r="P25" i="7"/>
  <c r="N25" i="7"/>
  <c r="H25" i="7"/>
  <c r="P24" i="7"/>
  <c r="J24" i="7"/>
  <c r="H24" i="7"/>
  <c r="L23" i="7"/>
  <c r="J23" i="7"/>
  <c r="N22" i="7"/>
  <c r="L22" i="7"/>
  <c r="N21" i="7"/>
  <c r="P20" i="7"/>
  <c r="H20" i="7"/>
  <c r="J19" i="7"/>
  <c r="N16" i="7"/>
  <c r="P15" i="7"/>
  <c r="H15" i="7"/>
  <c r="J14" i="7"/>
  <c r="L13" i="7"/>
  <c r="N12" i="7"/>
  <c r="P10" i="7"/>
  <c r="P9" i="5" s="1"/>
  <c r="H10" i="7"/>
  <c r="H9" i="5" s="1"/>
  <c r="Q447" i="4"/>
  <c r="P447" i="4"/>
  <c r="P47" i="7" s="1"/>
  <c r="O447" i="4"/>
  <c r="N447" i="4"/>
  <c r="M447" i="4"/>
  <c r="M47" i="7" s="1"/>
  <c r="L447" i="4"/>
  <c r="L47" i="7" s="1"/>
  <c r="K447" i="4"/>
  <c r="J447" i="4"/>
  <c r="J47" i="7" s="1"/>
  <c r="I447" i="4"/>
  <c r="I47" i="7" s="1"/>
  <c r="H447" i="4"/>
  <c r="H47" i="7" s="1"/>
  <c r="H454" i="4"/>
  <c r="M562" i="4"/>
  <c r="L562" i="4"/>
  <c r="L60" i="7" s="1"/>
  <c r="Q559" i="4"/>
  <c r="Q562" i="4" s="1"/>
  <c r="P559" i="4"/>
  <c r="P562" i="4" s="1"/>
  <c r="O559" i="4"/>
  <c r="O562" i="4" s="1"/>
  <c r="N559" i="4"/>
  <c r="N562" i="4" s="1"/>
  <c r="M559" i="4"/>
  <c r="L559" i="4"/>
  <c r="K559" i="4"/>
  <c r="K562" i="4" s="1"/>
  <c r="J559" i="4"/>
  <c r="J562" i="4" s="1"/>
  <c r="I559" i="4"/>
  <c r="I562" i="4" s="1"/>
  <c r="H559" i="4"/>
  <c r="H562" i="4" s="1"/>
  <c r="Q552" i="4"/>
  <c r="P552" i="4"/>
  <c r="I552" i="4"/>
  <c r="H552" i="4"/>
  <c r="Q551" i="4"/>
  <c r="P551" i="4"/>
  <c r="P57" i="7" s="1"/>
  <c r="O551" i="4"/>
  <c r="O57" i="7" s="1"/>
  <c r="N551" i="4"/>
  <c r="N57" i="7" s="1"/>
  <c r="M551" i="4"/>
  <c r="M57" i="7" s="1"/>
  <c r="L551" i="4"/>
  <c r="L57" i="7" s="1"/>
  <c r="K551" i="4"/>
  <c r="J551" i="4"/>
  <c r="J57" i="7" s="1"/>
  <c r="I551" i="4"/>
  <c r="H551" i="4"/>
  <c r="H57" i="7" s="1"/>
  <c r="Q504" i="4"/>
  <c r="Q56" i="7" s="1"/>
  <c r="P504" i="4"/>
  <c r="P56" i="7" s="1"/>
  <c r="O504" i="4"/>
  <c r="O56" i="7" s="1"/>
  <c r="N504" i="4"/>
  <c r="N56" i="7" s="1"/>
  <c r="M504" i="4"/>
  <c r="M56" i="7" s="1"/>
  <c r="L504" i="4"/>
  <c r="L56" i="7" s="1"/>
  <c r="K504" i="4"/>
  <c r="J504" i="4"/>
  <c r="J56" i="7" s="1"/>
  <c r="I504" i="4"/>
  <c r="I56" i="7" s="1"/>
  <c r="H504" i="4"/>
  <c r="H56" i="7" s="1"/>
  <c r="Q486" i="4"/>
  <c r="Q55" i="7" s="1"/>
  <c r="P486" i="4"/>
  <c r="P55" i="7" s="1"/>
  <c r="O486" i="4"/>
  <c r="O55" i="7" s="1"/>
  <c r="O58" i="7" s="1"/>
  <c r="O16" i="5" s="1"/>
  <c r="N486" i="4"/>
  <c r="N55" i="7" s="1"/>
  <c r="N58" i="7" s="1"/>
  <c r="N16" i="5" s="1"/>
  <c r="M486" i="4"/>
  <c r="L486" i="4"/>
  <c r="L55" i="7" s="1"/>
  <c r="K486" i="4"/>
  <c r="K55" i="7" s="1"/>
  <c r="J486" i="4"/>
  <c r="J55" i="7" s="1"/>
  <c r="I486" i="4"/>
  <c r="I55" i="7" s="1"/>
  <c r="I58" i="7" s="1"/>
  <c r="I16" i="5" s="1"/>
  <c r="H486" i="4"/>
  <c r="H55" i="7" s="1"/>
  <c r="Q470" i="4"/>
  <c r="Q53" i="7" s="1"/>
  <c r="Q15" i="5" s="1"/>
  <c r="P470" i="4"/>
  <c r="P53" i="7" s="1"/>
  <c r="P15" i="5" s="1"/>
  <c r="O470" i="4"/>
  <c r="N470" i="4"/>
  <c r="N53" i="7" s="1"/>
  <c r="N15" i="5" s="1"/>
  <c r="M470" i="4"/>
  <c r="M53" i="7" s="1"/>
  <c r="M15" i="5" s="1"/>
  <c r="L470" i="4"/>
  <c r="L53" i="7" s="1"/>
  <c r="L15" i="5" s="1"/>
  <c r="K470" i="4"/>
  <c r="K53" i="7" s="1"/>
  <c r="K15" i="5" s="1"/>
  <c r="J470" i="4"/>
  <c r="J53" i="7" s="1"/>
  <c r="J15" i="5" s="1"/>
  <c r="I470" i="4"/>
  <c r="I53" i="7" s="1"/>
  <c r="I15" i="5" s="1"/>
  <c r="H470" i="4"/>
  <c r="H53" i="7" s="1"/>
  <c r="H15" i="5" s="1"/>
  <c r="Q460" i="4"/>
  <c r="P460" i="4"/>
  <c r="P51" i="7" s="1"/>
  <c r="P14" i="5" s="1"/>
  <c r="O460" i="4"/>
  <c r="O51" i="7" s="1"/>
  <c r="O14" i="5" s="1"/>
  <c r="N460" i="4"/>
  <c r="N51" i="7" s="1"/>
  <c r="N14" i="5" s="1"/>
  <c r="M460" i="4"/>
  <c r="M51" i="7" s="1"/>
  <c r="M14" i="5" s="1"/>
  <c r="L460" i="4"/>
  <c r="L51" i="7" s="1"/>
  <c r="L14" i="5" s="1"/>
  <c r="K460" i="4"/>
  <c r="K51" i="7" s="1"/>
  <c r="K14" i="5" s="1"/>
  <c r="J460" i="4"/>
  <c r="J51" i="7" s="1"/>
  <c r="J14" i="5" s="1"/>
  <c r="I460" i="4"/>
  <c r="H460" i="4"/>
  <c r="H51" i="7" s="1"/>
  <c r="H14" i="5" s="1"/>
  <c r="O454" i="4"/>
  <c r="N454" i="4"/>
  <c r="Q453" i="4"/>
  <c r="Q48" i="7" s="1"/>
  <c r="P453" i="4"/>
  <c r="O453" i="4"/>
  <c r="O48" i="7" s="1"/>
  <c r="N453" i="4"/>
  <c r="N48" i="7" s="1"/>
  <c r="M453" i="4"/>
  <c r="L453" i="4"/>
  <c r="L48" i="7" s="1"/>
  <c r="K453" i="4"/>
  <c r="K48" i="7" s="1"/>
  <c r="J453" i="4"/>
  <c r="J48" i="7" s="1"/>
  <c r="I453" i="4"/>
  <c r="I48" i="7" s="1"/>
  <c r="H453" i="4"/>
  <c r="H48" i="7" s="1"/>
  <c r="Q437" i="4"/>
  <c r="P437" i="4"/>
  <c r="P46" i="7" s="1"/>
  <c r="O437" i="4"/>
  <c r="O46" i="7" s="1"/>
  <c r="N437" i="4"/>
  <c r="N46" i="7" s="1"/>
  <c r="M437" i="4"/>
  <c r="M454" i="4" s="1"/>
  <c r="L437" i="4"/>
  <c r="L46" i="7" s="1"/>
  <c r="L49" i="7" s="1"/>
  <c r="L13" i="5" s="1"/>
  <c r="K437" i="4"/>
  <c r="K46" i="7" s="1"/>
  <c r="J437" i="4"/>
  <c r="J46" i="7" s="1"/>
  <c r="I437" i="4"/>
  <c r="H437" i="4"/>
  <c r="H46" i="7" s="1"/>
  <c r="H49" i="7" s="1"/>
  <c r="H13" i="5" s="1"/>
  <c r="Q427" i="4"/>
  <c r="Q43" i="7" s="1"/>
  <c r="P427" i="4"/>
  <c r="P43" i="7" s="1"/>
  <c r="R427" i="4"/>
  <c r="O427" i="4"/>
  <c r="O43" i="7" s="1"/>
  <c r="N427" i="4"/>
  <c r="N43" i="7" s="1"/>
  <c r="M427" i="4"/>
  <c r="L427" i="4"/>
  <c r="L43" i="7" s="1"/>
  <c r="K427" i="4"/>
  <c r="K43" i="7" s="1"/>
  <c r="J427" i="4"/>
  <c r="J43" i="7" s="1"/>
  <c r="I427" i="4"/>
  <c r="I43" i="7" s="1"/>
  <c r="H427" i="4"/>
  <c r="Q417" i="4"/>
  <c r="Q42" i="7" s="1"/>
  <c r="P417" i="4"/>
  <c r="P42" i="7" s="1"/>
  <c r="O417" i="4"/>
  <c r="N417" i="4"/>
  <c r="N42" i="7" s="1"/>
  <c r="M417" i="4"/>
  <c r="M42" i="7" s="1"/>
  <c r="L417" i="4"/>
  <c r="L42" i="7" s="1"/>
  <c r="K417" i="4"/>
  <c r="K42" i="7" s="1"/>
  <c r="J417" i="4"/>
  <c r="J42" i="7" s="1"/>
  <c r="I417" i="4"/>
  <c r="H417" i="4"/>
  <c r="H42" i="7" s="1"/>
  <c r="Q407" i="4"/>
  <c r="P407" i="4"/>
  <c r="P41" i="7" s="1"/>
  <c r="O407" i="4"/>
  <c r="N407" i="4"/>
  <c r="N41" i="7" s="1"/>
  <c r="M407" i="4"/>
  <c r="M41" i="7" s="1"/>
  <c r="L407" i="4"/>
  <c r="L428" i="4" s="1"/>
  <c r="K407" i="4"/>
  <c r="J407" i="4"/>
  <c r="J41" i="7" s="1"/>
  <c r="I407" i="4"/>
  <c r="H407" i="4"/>
  <c r="H41" i="7" s="1"/>
  <c r="Q404" i="4"/>
  <c r="Q40" i="7" s="1"/>
  <c r="P404" i="4"/>
  <c r="P40" i="7" s="1"/>
  <c r="O404" i="4"/>
  <c r="O40" i="7" s="1"/>
  <c r="N404" i="4"/>
  <c r="N40" i="7" s="1"/>
  <c r="M404" i="4"/>
  <c r="L404" i="4"/>
  <c r="L40" i="7" s="1"/>
  <c r="K404" i="4"/>
  <c r="J404" i="4"/>
  <c r="J40" i="7" s="1"/>
  <c r="I404" i="4"/>
  <c r="I40" i="7" s="1"/>
  <c r="H404" i="4"/>
  <c r="H40" i="7" s="1"/>
  <c r="Q393" i="4"/>
  <c r="Q39" i="7" s="1"/>
  <c r="P393" i="4"/>
  <c r="P39" i="7" s="1"/>
  <c r="O393" i="4"/>
  <c r="N393" i="4"/>
  <c r="N39" i="7" s="1"/>
  <c r="M393" i="4"/>
  <c r="L393" i="4"/>
  <c r="L39" i="7" s="1"/>
  <c r="K393" i="4"/>
  <c r="K39" i="7" s="1"/>
  <c r="J393" i="4"/>
  <c r="J39" i="7" s="1"/>
  <c r="I393" i="4"/>
  <c r="I39" i="7" s="1"/>
  <c r="H393" i="4"/>
  <c r="H39" i="7" s="1"/>
  <c r="Q371" i="4"/>
  <c r="Q38" i="7" s="1"/>
  <c r="P371" i="4"/>
  <c r="P38" i="7" s="1"/>
  <c r="O371" i="4"/>
  <c r="O372" i="4" s="1"/>
  <c r="N371" i="4"/>
  <c r="N372" i="4" s="1"/>
  <c r="M371" i="4"/>
  <c r="M38" i="7" s="1"/>
  <c r="L371" i="4"/>
  <c r="L38" i="7" s="1"/>
  <c r="K371" i="4"/>
  <c r="K372" i="4" s="1"/>
  <c r="J371" i="4"/>
  <c r="J372" i="4" s="1"/>
  <c r="I371" i="4"/>
  <c r="H371" i="4"/>
  <c r="Q367" i="4"/>
  <c r="P367" i="4"/>
  <c r="P37" i="7" s="1"/>
  <c r="O367" i="4"/>
  <c r="O37" i="7" s="1"/>
  <c r="N367" i="4"/>
  <c r="N37" i="7" s="1"/>
  <c r="M367" i="4"/>
  <c r="M37" i="7" s="1"/>
  <c r="L367" i="4"/>
  <c r="L372" i="4" s="1"/>
  <c r="K367" i="4"/>
  <c r="J367" i="4"/>
  <c r="J37" i="7" s="1"/>
  <c r="I367" i="4"/>
  <c r="H367" i="4"/>
  <c r="H37" i="7" s="1"/>
  <c r="Q350" i="4"/>
  <c r="Q36" i="7" s="1"/>
  <c r="P350" i="4"/>
  <c r="P36" i="7" s="1"/>
  <c r="O350" i="4"/>
  <c r="O36" i="7" s="1"/>
  <c r="N350" i="4"/>
  <c r="N36" i="7" s="1"/>
  <c r="M350" i="4"/>
  <c r="L350" i="4"/>
  <c r="L36" i="7" s="1"/>
  <c r="K350" i="4"/>
  <c r="J350" i="4"/>
  <c r="J36" i="7" s="1"/>
  <c r="I350" i="4"/>
  <c r="I36" i="7" s="1"/>
  <c r="H350" i="4"/>
  <c r="H36" i="7" s="1"/>
  <c r="Q309" i="4"/>
  <c r="Q35" i="7" s="1"/>
  <c r="P309" i="4"/>
  <c r="P35" i="7" s="1"/>
  <c r="O309" i="4"/>
  <c r="O35" i="7" s="1"/>
  <c r="N309" i="4"/>
  <c r="N35" i="7" s="1"/>
  <c r="M309" i="4"/>
  <c r="L309" i="4"/>
  <c r="L35" i="7" s="1"/>
  <c r="K309" i="4"/>
  <c r="K35" i="7" s="1"/>
  <c r="J309" i="4"/>
  <c r="J35" i="7" s="1"/>
  <c r="I309" i="4"/>
  <c r="I35" i="7" s="1"/>
  <c r="H309" i="4"/>
  <c r="H35" i="7" s="1"/>
  <c r="Q297" i="4"/>
  <c r="Q34" i="7" s="1"/>
  <c r="P297" i="4"/>
  <c r="P34" i="7" s="1"/>
  <c r="O297" i="4"/>
  <c r="N297" i="4"/>
  <c r="N34" i="7" s="1"/>
  <c r="M297" i="4"/>
  <c r="M34" i="7" s="1"/>
  <c r="L297" i="4"/>
  <c r="L34" i="7" s="1"/>
  <c r="K297" i="4"/>
  <c r="K34" i="7" s="1"/>
  <c r="J297" i="4"/>
  <c r="J34" i="7" s="1"/>
  <c r="I297" i="4"/>
  <c r="I34" i="7" s="1"/>
  <c r="H297" i="4"/>
  <c r="H34" i="7" s="1"/>
  <c r="Q254" i="4"/>
  <c r="P254" i="4"/>
  <c r="P33" i="7" s="1"/>
  <c r="O254" i="4"/>
  <c r="O33" i="7" s="1"/>
  <c r="N254" i="4"/>
  <c r="N33" i="7" s="1"/>
  <c r="M254" i="4"/>
  <c r="M33" i="7" s="1"/>
  <c r="L254" i="4"/>
  <c r="L33" i="7" s="1"/>
  <c r="K254" i="4"/>
  <c r="K33" i="7" s="1"/>
  <c r="J254" i="4"/>
  <c r="J33" i="7" s="1"/>
  <c r="I254" i="4"/>
  <c r="H254" i="4"/>
  <c r="H33" i="7" s="1"/>
  <c r="Q241" i="4"/>
  <c r="Q32" i="7" s="1"/>
  <c r="P241" i="4"/>
  <c r="P32" i="7" s="1"/>
  <c r="O241" i="4"/>
  <c r="O32" i="7" s="1"/>
  <c r="N241" i="4"/>
  <c r="N32" i="7" s="1"/>
  <c r="M241" i="4"/>
  <c r="M32" i="7" s="1"/>
  <c r="L241" i="4"/>
  <c r="L32" i="7" s="1"/>
  <c r="K241" i="4"/>
  <c r="J241" i="4"/>
  <c r="J32" i="7" s="1"/>
  <c r="I241" i="4"/>
  <c r="I32" i="7" s="1"/>
  <c r="H241" i="4"/>
  <c r="H32" i="7" s="1"/>
  <c r="Q204" i="4"/>
  <c r="Q31" i="7" s="1"/>
  <c r="Q44" i="7" s="1"/>
  <c r="Q12" i="5" s="1"/>
  <c r="P204" i="4"/>
  <c r="P31" i="7" s="1"/>
  <c r="O204" i="4"/>
  <c r="O31" i="7" s="1"/>
  <c r="N204" i="4"/>
  <c r="N31" i="7" s="1"/>
  <c r="M204" i="4"/>
  <c r="R204" i="4" s="1"/>
  <c r="L204" i="4"/>
  <c r="L31" i="7" s="1"/>
  <c r="K204" i="4"/>
  <c r="K31" i="7" s="1"/>
  <c r="J204" i="4"/>
  <c r="J31" i="7" s="1"/>
  <c r="I204" i="4"/>
  <c r="I31" i="7" s="1"/>
  <c r="I44" i="7" s="1"/>
  <c r="I12" i="5" s="1"/>
  <c r="H204" i="4"/>
  <c r="H31" i="7" s="1"/>
  <c r="Q194" i="4"/>
  <c r="Q28" i="7" s="1"/>
  <c r="P194" i="4"/>
  <c r="O194" i="4"/>
  <c r="O28" i="7" s="1"/>
  <c r="N194" i="4"/>
  <c r="M194" i="4"/>
  <c r="M28" i="7" s="1"/>
  <c r="L194" i="4"/>
  <c r="K194" i="4"/>
  <c r="J194" i="4"/>
  <c r="I194" i="4"/>
  <c r="I28" i="7" s="1"/>
  <c r="H194" i="4"/>
  <c r="Q190" i="4"/>
  <c r="Q27" i="7" s="1"/>
  <c r="P190" i="4"/>
  <c r="P27" i="7" s="1"/>
  <c r="O190" i="4"/>
  <c r="O27" i="7" s="1"/>
  <c r="N190" i="4"/>
  <c r="N27" i="7" s="1"/>
  <c r="M190" i="4"/>
  <c r="L190" i="4"/>
  <c r="K190" i="4"/>
  <c r="K27" i="7" s="1"/>
  <c r="J190" i="4"/>
  <c r="I190" i="4"/>
  <c r="H190" i="4"/>
  <c r="H27" i="7" s="1"/>
  <c r="Q175" i="4"/>
  <c r="P175" i="4"/>
  <c r="P26" i="7" s="1"/>
  <c r="O175" i="4"/>
  <c r="O26" i="7" s="1"/>
  <c r="N175" i="4"/>
  <c r="M175" i="4"/>
  <c r="M26" i="7" s="1"/>
  <c r="L175" i="4"/>
  <c r="L26" i="7" s="1"/>
  <c r="K175" i="4"/>
  <c r="K26" i="7" s="1"/>
  <c r="J175" i="4"/>
  <c r="J26" i="7" s="1"/>
  <c r="I175" i="4"/>
  <c r="I26" i="7" s="1"/>
  <c r="H175" i="4"/>
  <c r="H26" i="7" s="1"/>
  <c r="Q156" i="4"/>
  <c r="P156" i="4"/>
  <c r="P157" i="4" s="1"/>
  <c r="O156" i="4"/>
  <c r="N156" i="4"/>
  <c r="M156" i="4"/>
  <c r="L156" i="4"/>
  <c r="L25" i="7" s="1"/>
  <c r="K156" i="4"/>
  <c r="K25" i="7" s="1"/>
  <c r="J156" i="4"/>
  <c r="I156" i="4"/>
  <c r="H156" i="4"/>
  <c r="H157" i="4" s="1"/>
  <c r="Q150" i="4"/>
  <c r="Q24" i="7" s="1"/>
  <c r="P150" i="4"/>
  <c r="O150" i="4"/>
  <c r="O24" i="7" s="1"/>
  <c r="N150" i="4"/>
  <c r="N24" i="7" s="1"/>
  <c r="M150" i="4"/>
  <c r="M24" i="7" s="1"/>
  <c r="L150" i="4"/>
  <c r="L24" i="7" s="1"/>
  <c r="K150" i="4"/>
  <c r="J150" i="4"/>
  <c r="I150" i="4"/>
  <c r="I24" i="7" s="1"/>
  <c r="H150" i="4"/>
  <c r="Q145" i="4"/>
  <c r="Q23" i="7" s="1"/>
  <c r="P145" i="4"/>
  <c r="P23" i="7" s="1"/>
  <c r="O145" i="4"/>
  <c r="O23" i="7" s="1"/>
  <c r="N145" i="4"/>
  <c r="N23" i="7" s="1"/>
  <c r="M145" i="4"/>
  <c r="M23" i="7" s="1"/>
  <c r="L145" i="4"/>
  <c r="K145" i="4"/>
  <c r="K23" i="7" s="1"/>
  <c r="J145" i="4"/>
  <c r="I145" i="4"/>
  <c r="I23" i="7" s="1"/>
  <c r="H145" i="4"/>
  <c r="H23" i="7" s="1"/>
  <c r="Q142" i="4"/>
  <c r="Q22" i="7" s="1"/>
  <c r="P142" i="4"/>
  <c r="P22" i="7" s="1"/>
  <c r="O142" i="4"/>
  <c r="O22" i="7" s="1"/>
  <c r="N142" i="4"/>
  <c r="M142" i="4"/>
  <c r="M22" i="7" s="1"/>
  <c r="L142" i="4"/>
  <c r="K142" i="4"/>
  <c r="K22" i="7" s="1"/>
  <c r="J142" i="4"/>
  <c r="J22" i="7" s="1"/>
  <c r="I142" i="4"/>
  <c r="I22" i="7" s="1"/>
  <c r="H142" i="4"/>
  <c r="H22" i="7" s="1"/>
  <c r="Q135" i="4"/>
  <c r="Q21" i="7" s="1"/>
  <c r="P135" i="4"/>
  <c r="P21" i="7" s="1"/>
  <c r="R135" i="4"/>
  <c r="O135" i="4"/>
  <c r="O21" i="7" s="1"/>
  <c r="N135" i="4"/>
  <c r="M135" i="4"/>
  <c r="M21" i="7" s="1"/>
  <c r="L135" i="4"/>
  <c r="L21" i="7" s="1"/>
  <c r="K135" i="4"/>
  <c r="K21" i="7" s="1"/>
  <c r="J135" i="4"/>
  <c r="J21" i="7" s="1"/>
  <c r="I135" i="4"/>
  <c r="I21" i="7" s="1"/>
  <c r="H135" i="4"/>
  <c r="H21" i="7" s="1"/>
  <c r="Q123" i="4"/>
  <c r="Q20" i="7" s="1"/>
  <c r="P123" i="4"/>
  <c r="O123" i="4"/>
  <c r="O20" i="7" s="1"/>
  <c r="N123" i="4"/>
  <c r="N20" i="7" s="1"/>
  <c r="M123" i="4"/>
  <c r="M20" i="7" s="1"/>
  <c r="L123" i="4"/>
  <c r="L20" i="7" s="1"/>
  <c r="K123" i="4"/>
  <c r="K20" i="7" s="1"/>
  <c r="J123" i="4"/>
  <c r="J20" i="7" s="1"/>
  <c r="I123" i="4"/>
  <c r="I20" i="7" s="1"/>
  <c r="H123" i="4"/>
  <c r="Q110" i="4"/>
  <c r="Q19" i="7" s="1"/>
  <c r="P110" i="4"/>
  <c r="P19" i="7" s="1"/>
  <c r="O110" i="4"/>
  <c r="O19" i="7" s="1"/>
  <c r="N110" i="4"/>
  <c r="N19" i="7" s="1"/>
  <c r="M110" i="4"/>
  <c r="M19" i="7" s="1"/>
  <c r="L110" i="4"/>
  <c r="L19" i="7" s="1"/>
  <c r="K110" i="4"/>
  <c r="K19" i="7" s="1"/>
  <c r="J110" i="4"/>
  <c r="I110" i="4"/>
  <c r="I19" i="7" s="1"/>
  <c r="H110" i="4"/>
  <c r="H19" i="7" s="1"/>
  <c r="P101" i="4"/>
  <c r="N101" i="4"/>
  <c r="I101" i="4"/>
  <c r="Q100" i="4"/>
  <c r="P100" i="4"/>
  <c r="P16" i="7" s="1"/>
  <c r="O100" i="4"/>
  <c r="O16" i="7" s="1"/>
  <c r="N100" i="4"/>
  <c r="M100" i="4"/>
  <c r="M16" i="7" s="1"/>
  <c r="L100" i="4"/>
  <c r="L16" i="7" s="1"/>
  <c r="K100" i="4"/>
  <c r="J100" i="4"/>
  <c r="J16" i="7" s="1"/>
  <c r="I100" i="4"/>
  <c r="I16" i="7" s="1"/>
  <c r="H100" i="4"/>
  <c r="H16" i="7" s="1"/>
  <c r="Q90" i="4"/>
  <c r="Q15" i="7" s="1"/>
  <c r="P90" i="4"/>
  <c r="O90" i="4"/>
  <c r="O15" i="7" s="1"/>
  <c r="N90" i="4"/>
  <c r="N15" i="7" s="1"/>
  <c r="M90" i="4"/>
  <c r="L90" i="4"/>
  <c r="L15" i="7" s="1"/>
  <c r="K90" i="4"/>
  <c r="K15" i="7" s="1"/>
  <c r="J90" i="4"/>
  <c r="J15" i="7" s="1"/>
  <c r="I90" i="4"/>
  <c r="I15" i="7" s="1"/>
  <c r="H90" i="4"/>
  <c r="Q80" i="4"/>
  <c r="Q14" i="7" s="1"/>
  <c r="P80" i="4"/>
  <c r="P14" i="7" s="1"/>
  <c r="O80" i="4"/>
  <c r="O14" i="7" s="1"/>
  <c r="N80" i="4"/>
  <c r="N14" i="7" s="1"/>
  <c r="M80" i="4"/>
  <c r="M14" i="7" s="1"/>
  <c r="L80" i="4"/>
  <c r="L14" i="7" s="1"/>
  <c r="K80" i="4"/>
  <c r="K14" i="7" s="1"/>
  <c r="J80" i="4"/>
  <c r="I80" i="4"/>
  <c r="I14" i="7" s="1"/>
  <c r="H80" i="4"/>
  <c r="H14" i="7" s="1"/>
  <c r="Q43" i="4"/>
  <c r="Q13" i="7" s="1"/>
  <c r="P43" i="4"/>
  <c r="P13" i="7" s="1"/>
  <c r="O43" i="4"/>
  <c r="O13" i="7" s="1"/>
  <c r="N43" i="4"/>
  <c r="N13" i="7" s="1"/>
  <c r="M43" i="4"/>
  <c r="M13" i="7" s="1"/>
  <c r="L43" i="4"/>
  <c r="K43" i="4"/>
  <c r="K13" i="7" s="1"/>
  <c r="J43" i="4"/>
  <c r="J13" i="7" s="1"/>
  <c r="I43" i="4"/>
  <c r="I13" i="7" s="1"/>
  <c r="H43" i="4"/>
  <c r="H13" i="7" s="1"/>
  <c r="Q36" i="4"/>
  <c r="Q12" i="7" s="1"/>
  <c r="P36" i="4"/>
  <c r="P12" i="7" s="1"/>
  <c r="O36" i="4"/>
  <c r="O12" i="7" s="1"/>
  <c r="N36" i="4"/>
  <c r="M36" i="4"/>
  <c r="M12" i="7" s="1"/>
  <c r="L36" i="4"/>
  <c r="L12" i="7" s="1"/>
  <c r="L17" i="7" s="1"/>
  <c r="L10" i="5" s="1"/>
  <c r="K36" i="4"/>
  <c r="K12" i="7" s="1"/>
  <c r="J36" i="4"/>
  <c r="J12" i="7" s="1"/>
  <c r="J17" i="7" s="1"/>
  <c r="J10" i="5" s="1"/>
  <c r="I36" i="4"/>
  <c r="I12" i="7" s="1"/>
  <c r="I17" i="7" s="1"/>
  <c r="I10" i="5" s="1"/>
  <c r="H36" i="4"/>
  <c r="H12" i="7" s="1"/>
  <c r="Q15" i="4"/>
  <c r="Q10" i="7" s="1"/>
  <c r="Q9" i="5" s="1"/>
  <c r="O15" i="4"/>
  <c r="O10" i="7" s="1"/>
  <c r="O9" i="5" s="1"/>
  <c r="N15" i="4"/>
  <c r="N10" i="7" s="1"/>
  <c r="N9" i="5" s="1"/>
  <c r="M15" i="4"/>
  <c r="M10" i="7" s="1"/>
  <c r="M9" i="5" s="1"/>
  <c r="L15" i="4"/>
  <c r="L10" i="7" s="1"/>
  <c r="L9" i="5" s="1"/>
  <c r="K15" i="4"/>
  <c r="K10" i="7" s="1"/>
  <c r="K9" i="5" s="1"/>
  <c r="J15" i="4"/>
  <c r="J10" i="7" s="1"/>
  <c r="J9" i="5" s="1"/>
  <c r="I15" i="4"/>
  <c r="I10" i="7" s="1"/>
  <c r="I9" i="5" s="1"/>
  <c r="H15" i="4"/>
  <c r="R33" i="4"/>
  <c r="R32" i="4"/>
  <c r="R525" i="4"/>
  <c r="F561" i="4"/>
  <c r="R531" i="4"/>
  <c r="R66" i="4"/>
  <c r="R16" i="4"/>
  <c r="R17" i="4"/>
  <c r="R37" i="4"/>
  <c r="R44" i="4"/>
  <c r="R45" i="4"/>
  <c r="R81" i="4"/>
  <c r="R91" i="4"/>
  <c r="R102" i="4"/>
  <c r="R103" i="4"/>
  <c r="R104" i="4"/>
  <c r="R111" i="4"/>
  <c r="R124" i="4"/>
  <c r="R136" i="4"/>
  <c r="R143" i="4"/>
  <c r="R146" i="4"/>
  <c r="R151" i="4"/>
  <c r="R158" i="4"/>
  <c r="R174" i="4"/>
  <c r="R176" i="4"/>
  <c r="R188" i="4"/>
  <c r="R191" i="4"/>
  <c r="R196" i="4"/>
  <c r="R197" i="4"/>
  <c r="R205" i="4"/>
  <c r="R206" i="4"/>
  <c r="R242" i="4"/>
  <c r="R243" i="4"/>
  <c r="R255" i="4"/>
  <c r="R256" i="4"/>
  <c r="R298" i="4"/>
  <c r="R310" i="4"/>
  <c r="R311" i="4"/>
  <c r="R343" i="4"/>
  <c r="R351" i="4"/>
  <c r="R352" i="4"/>
  <c r="R368" i="4"/>
  <c r="R373" i="4"/>
  <c r="R374" i="4"/>
  <c r="R394" i="4"/>
  <c r="R395" i="4"/>
  <c r="R405" i="4"/>
  <c r="R408" i="4"/>
  <c r="R418" i="4"/>
  <c r="R419" i="4"/>
  <c r="R429" i="4"/>
  <c r="R430" i="4"/>
  <c r="R438" i="4"/>
  <c r="R448" i="4"/>
  <c r="R455" i="4"/>
  <c r="R461" i="4"/>
  <c r="R471" i="4"/>
  <c r="R472" i="4"/>
  <c r="R487" i="4"/>
  <c r="R491" i="4"/>
  <c r="R505" i="4"/>
  <c r="R553" i="4"/>
  <c r="R554" i="4"/>
  <c r="R31" i="4"/>
  <c r="R415" i="4"/>
  <c r="R506" i="4"/>
  <c r="R503" i="4"/>
  <c r="R465" i="4"/>
  <c r="R11" i="4"/>
  <c r="R10" i="4"/>
  <c r="F488" i="4"/>
  <c r="F489" i="4" s="1"/>
  <c r="F490" i="4"/>
  <c r="F491" i="4" s="1"/>
  <c r="F492" i="4"/>
  <c r="F493" i="4" s="1"/>
  <c r="F494" i="4" s="1"/>
  <c r="F495" i="4" s="1"/>
  <c r="F496" i="4" s="1"/>
  <c r="F497" i="4" s="1"/>
  <c r="F498" i="4" s="1"/>
  <c r="F499" i="4" s="1"/>
  <c r="F500" i="4" s="1"/>
  <c r="F501" i="4" s="1"/>
  <c r="F502" i="4" s="1"/>
  <c r="F503" i="4" s="1"/>
  <c r="R18" i="4"/>
  <c r="R312" i="4"/>
  <c r="R19" i="4"/>
  <c r="R14" i="4"/>
  <c r="F507" i="4"/>
  <c r="F508" i="4" s="1"/>
  <c r="F509" i="4" s="1"/>
  <c r="F510" i="4" s="1"/>
  <c r="F511" i="4" s="1"/>
  <c r="F512" i="4" s="1"/>
  <c r="F513" i="4" s="1"/>
  <c r="F514" i="4" s="1"/>
  <c r="F515" i="4" s="1"/>
  <c r="F516" i="4" s="1"/>
  <c r="F517" i="4" s="1"/>
  <c r="F518" i="4" s="1"/>
  <c r="F519" i="4" s="1"/>
  <c r="F520" i="4" s="1"/>
  <c r="F521" i="4" s="1"/>
  <c r="F522" i="4" s="1"/>
  <c r="F523" i="4" s="1"/>
  <c r="F524" i="4" s="1"/>
  <c r="F525" i="4" s="1"/>
  <c r="F526" i="4" s="1"/>
  <c r="F527" i="4" s="1"/>
  <c r="F528" i="4" s="1"/>
  <c r="F529" i="4" s="1"/>
  <c r="F530" i="4" s="1"/>
  <c r="F531" i="4" s="1"/>
  <c r="F532" i="4" s="1"/>
  <c r="F533" i="4" s="1"/>
  <c r="F534" i="4" s="1"/>
  <c r="F535" i="4" s="1"/>
  <c r="F536" i="4" s="1"/>
  <c r="F537" i="4" s="1"/>
  <c r="F538" i="4" s="1"/>
  <c r="F539" i="4" s="1"/>
  <c r="F540" i="4" s="1"/>
  <c r="F541" i="4" s="1"/>
  <c r="F542" i="4" s="1"/>
  <c r="F543" i="4" s="1"/>
  <c r="F544" i="4" s="1"/>
  <c r="F545" i="4" s="1"/>
  <c r="F546" i="4" s="1"/>
  <c r="F547" i="4" s="1"/>
  <c r="F548" i="4" s="1"/>
  <c r="F549" i="4" s="1"/>
  <c r="F550" i="4" s="1"/>
  <c r="R509" i="4"/>
  <c r="R555" i="4"/>
  <c r="R163" i="4"/>
  <c r="R165" i="4"/>
  <c r="R167" i="4"/>
  <c r="R173" i="4"/>
  <c r="R540" i="4"/>
  <c r="R544" i="4"/>
  <c r="R442" i="4"/>
  <c r="R421" i="4"/>
  <c r="R420" i="4"/>
  <c r="R412" i="4"/>
  <c r="R400" i="4"/>
  <c r="R402" i="4"/>
  <c r="R383" i="4"/>
  <c r="R386" i="4"/>
  <c r="R387" i="4"/>
  <c r="R389" i="4"/>
  <c r="R391" i="4"/>
  <c r="R355" i="4"/>
  <c r="R357" i="4"/>
  <c r="R364" i="4"/>
  <c r="R313" i="4"/>
  <c r="R333" i="4"/>
  <c r="R336" i="4"/>
  <c r="R338" i="4"/>
  <c r="R341" i="4"/>
  <c r="R344" i="4"/>
  <c r="R348" i="4"/>
  <c r="R262" i="4"/>
  <c r="R267" i="4"/>
  <c r="R275" i="4"/>
  <c r="R276" i="4"/>
  <c r="R281" i="4"/>
  <c r="R284" i="4"/>
  <c r="R287" i="4"/>
  <c r="R288" i="4"/>
  <c r="R289" i="4"/>
  <c r="R291" i="4"/>
  <c r="R294" i="4"/>
  <c r="R246" i="4"/>
  <c r="R249" i="4"/>
  <c r="R252" i="4"/>
  <c r="R208" i="4"/>
  <c r="R211" i="4"/>
  <c r="R212" i="4"/>
  <c r="R222" i="4"/>
  <c r="R226" i="4"/>
  <c r="R235" i="4"/>
  <c r="R237" i="4"/>
  <c r="R239" i="4"/>
  <c r="R182" i="4"/>
  <c r="R186" i="4"/>
  <c r="R153" i="4"/>
  <c r="R155" i="4"/>
  <c r="R121" i="4"/>
  <c r="R83" i="4"/>
  <c r="R54" i="4"/>
  <c r="R57" i="4"/>
  <c r="R65" i="4"/>
  <c r="R74" i="4"/>
  <c r="R75" i="4"/>
  <c r="R77" i="4"/>
  <c r="R78" i="4"/>
  <c r="R51" i="4"/>
  <c r="R21" i="4"/>
  <c r="R27" i="4"/>
  <c r="F82" i="4"/>
  <c r="F84" i="4"/>
  <c r="F85" i="4"/>
  <c r="F86" i="4" s="1"/>
  <c r="F87" i="4" s="1"/>
  <c r="F88" i="4" s="1"/>
  <c r="F89" i="4" s="1"/>
  <c r="F420" i="4"/>
  <c r="F422" i="4" s="1"/>
  <c r="F423" i="4" s="1"/>
  <c r="F424" i="4" s="1"/>
  <c r="F425" i="4" s="1"/>
  <c r="F426" i="4" s="1"/>
  <c r="F409" i="4"/>
  <c r="F410" i="4"/>
  <c r="F411" i="4" s="1"/>
  <c r="F413" i="4" s="1"/>
  <c r="F414" i="4" s="1"/>
  <c r="F415" i="4" s="1"/>
  <c r="F416" i="4" s="1"/>
  <c r="F396" i="4"/>
  <c r="F397" i="4"/>
  <c r="F398" i="4"/>
  <c r="F399" i="4" s="1"/>
  <c r="F400" i="4" s="1"/>
  <c r="F401" i="4" s="1"/>
  <c r="F403" i="4" s="1"/>
  <c r="F353" i="4"/>
  <c r="F354" i="4"/>
  <c r="F356" i="4"/>
  <c r="F358" i="4"/>
  <c r="F359" i="4" s="1"/>
  <c r="F360" i="4" s="1"/>
  <c r="F361" i="4" s="1"/>
  <c r="F362" i="4" s="1"/>
  <c r="F363" i="4" s="1"/>
  <c r="F365" i="4" s="1"/>
  <c r="F366" i="4" s="1"/>
  <c r="F312" i="4"/>
  <c r="F314" i="4" s="1"/>
  <c r="F315" i="4" s="1"/>
  <c r="F316" i="4" s="1"/>
  <c r="F317" i="4" s="1"/>
  <c r="F318" i="4" s="1"/>
  <c r="F319" i="4" s="1"/>
  <c r="F320" i="4" s="1"/>
  <c r="F321" i="4" s="1"/>
  <c r="F322" i="4" s="1"/>
  <c r="F323" i="4" s="1"/>
  <c r="F324" i="4" s="1"/>
  <c r="F325" i="4" s="1"/>
  <c r="F326" i="4" s="1"/>
  <c r="F327" i="4" s="1"/>
  <c r="F328" i="4" s="1"/>
  <c r="F329" i="4" s="1"/>
  <c r="F330" i="4" s="1"/>
  <c r="F331" i="4" s="1"/>
  <c r="F332" i="4" s="1"/>
  <c r="F334" i="4" s="1"/>
  <c r="F335" i="4" s="1"/>
  <c r="F337" i="4" s="1"/>
  <c r="F339" i="4" s="1"/>
  <c r="F340" i="4" s="1"/>
  <c r="F342" i="4" s="1"/>
  <c r="F343" i="4" s="1"/>
  <c r="F345" i="4" s="1"/>
  <c r="F346" i="4" s="1"/>
  <c r="F347" i="4" s="1"/>
  <c r="F349" i="4" s="1"/>
  <c r="F257" i="4"/>
  <c r="F258" i="4"/>
  <c r="F259" i="4" s="1"/>
  <c r="F260" i="4" s="1"/>
  <c r="F261" i="4" s="1"/>
  <c r="F263" i="4" s="1"/>
  <c r="F264" i="4" s="1"/>
  <c r="F265" i="4" s="1"/>
  <c r="F266" i="4" s="1"/>
  <c r="F268" i="4" s="1"/>
  <c r="F269" i="4" s="1"/>
  <c r="F270" i="4" s="1"/>
  <c r="F271" i="4" s="1"/>
  <c r="F272" i="4" s="1"/>
  <c r="F273" i="4" s="1"/>
  <c r="F274" i="4" s="1"/>
  <c r="F275" i="4" s="1"/>
  <c r="F277" i="4" s="1"/>
  <c r="F278" i="4" s="1"/>
  <c r="F279" i="4" s="1"/>
  <c r="F280" i="4" s="1"/>
  <c r="F282" i="4" s="1"/>
  <c r="F283" i="4" s="1"/>
  <c r="F285" i="4" s="1"/>
  <c r="F286" i="4" s="1"/>
  <c r="F288" i="4" s="1"/>
  <c r="F290" i="4" s="1"/>
  <c r="F292" i="4" s="1"/>
  <c r="F293" i="4" s="1"/>
  <c r="F295" i="4" s="1"/>
  <c r="F296" i="4" s="1"/>
  <c r="F244" i="4"/>
  <c r="F245" i="4"/>
  <c r="F247" i="4"/>
  <c r="F248" i="4" s="1"/>
  <c r="F250" i="4" s="1"/>
  <c r="F251" i="4" s="1"/>
  <c r="F253" i="4" s="1"/>
  <c r="F207" i="4"/>
  <c r="F209" i="4"/>
  <c r="F210" i="4"/>
  <c r="F211" i="4"/>
  <c r="F213" i="4" s="1"/>
  <c r="F214" i="4" s="1"/>
  <c r="F215" i="4" s="1"/>
  <c r="F216" i="4" s="1"/>
  <c r="F217" i="4" s="1"/>
  <c r="F218" i="4" s="1"/>
  <c r="F219" i="4" s="1"/>
  <c r="F220" i="4" s="1"/>
  <c r="F221" i="4" s="1"/>
  <c r="F223" i="4" s="1"/>
  <c r="F224" i="4" s="1"/>
  <c r="F225" i="4" s="1"/>
  <c r="F227" i="4" s="1"/>
  <c r="F228" i="4" s="1"/>
  <c r="F229" i="4" s="1"/>
  <c r="F230" i="4" s="1"/>
  <c r="F231" i="4" s="1"/>
  <c r="F232" i="4" s="1"/>
  <c r="F233" i="4" s="1"/>
  <c r="F234" i="4" s="1"/>
  <c r="F236" i="4" s="1"/>
  <c r="F238" i="4" s="1"/>
  <c r="F240" i="4" s="1"/>
  <c r="F369" i="4"/>
  <c r="F370" i="4" s="1"/>
  <c r="F299" i="4"/>
  <c r="F300" i="4"/>
  <c r="F301" i="4"/>
  <c r="F302" i="4" s="1"/>
  <c r="F303" i="4" s="1"/>
  <c r="F304" i="4" s="1"/>
  <c r="F305" i="4" s="1"/>
  <c r="F306" i="4" s="1"/>
  <c r="F307" i="4" s="1"/>
  <c r="F308" i="4" s="1"/>
  <c r="F159" i="4"/>
  <c r="F160" i="4" s="1"/>
  <c r="F161" i="4" s="1"/>
  <c r="F162" i="4" s="1"/>
  <c r="F163" i="4" s="1"/>
  <c r="F164" i="4" s="1"/>
  <c r="F165" i="4" s="1"/>
  <c r="F166" i="4" s="1"/>
  <c r="F167" i="4" s="1"/>
  <c r="F168" i="4" s="1"/>
  <c r="F169" i="4" s="1"/>
  <c r="F170" i="4" s="1"/>
  <c r="F171" i="4" s="1"/>
  <c r="F172" i="4" s="1"/>
  <c r="F173" i="4" s="1"/>
  <c r="F174" i="4" s="1"/>
  <c r="R440" i="4"/>
  <c r="F46" i="4"/>
  <c r="F47" i="4"/>
  <c r="F48" i="4"/>
  <c r="F49" i="4"/>
  <c r="F50" i="4" s="1"/>
  <c r="F51" i="4" s="1"/>
  <c r="F52" i="4" s="1"/>
  <c r="F53" i="4" s="1"/>
  <c r="F55" i="4" s="1"/>
  <c r="F56" i="4" s="1"/>
  <c r="F58" i="4" s="1"/>
  <c r="F59" i="4" s="1"/>
  <c r="F60" i="4" s="1"/>
  <c r="F61" i="4" s="1"/>
  <c r="F62" i="4" s="1"/>
  <c r="F63" i="4" s="1"/>
  <c r="F64" i="4" s="1"/>
  <c r="F66" i="4" s="1"/>
  <c r="F67" i="4" s="1"/>
  <c r="F68" i="4" s="1"/>
  <c r="F69" i="4" s="1"/>
  <c r="F70" i="4" s="1"/>
  <c r="F71" i="4" s="1"/>
  <c r="F72" i="4" s="1"/>
  <c r="F73" i="4" s="1"/>
  <c r="F75" i="4" s="1"/>
  <c r="F76" i="4" s="1"/>
  <c r="F78" i="4" s="1"/>
  <c r="F79" i="4" s="1"/>
  <c r="F449" i="4"/>
  <c r="F450" i="4"/>
  <c r="F451" i="4"/>
  <c r="F452" i="4" s="1"/>
  <c r="F153" i="4"/>
  <c r="F154" i="4"/>
  <c r="F155" i="4"/>
  <c r="F137" i="4"/>
  <c r="F138" i="4" s="1"/>
  <c r="F139" i="4" s="1"/>
  <c r="F140" i="4" s="1"/>
  <c r="F141" i="4" s="1"/>
  <c r="F555" i="4"/>
  <c r="F556" i="4"/>
  <c r="F557" i="4"/>
  <c r="F558" i="4" s="1"/>
  <c r="F473" i="4"/>
  <c r="F474" i="4"/>
  <c r="F475" i="4"/>
  <c r="F476" i="4" s="1"/>
  <c r="F477" i="4" s="1"/>
  <c r="F478" i="4" s="1"/>
  <c r="F479" i="4" s="1"/>
  <c r="F480" i="4" s="1"/>
  <c r="F481" i="4" s="1"/>
  <c r="F482" i="4" s="1"/>
  <c r="F483" i="4" s="1"/>
  <c r="F484" i="4" s="1"/>
  <c r="F485" i="4" s="1"/>
  <c r="F462" i="4"/>
  <c r="F463" i="4"/>
  <c r="F464" i="4" s="1"/>
  <c r="F465" i="4" s="1"/>
  <c r="F466" i="4" s="1"/>
  <c r="F467" i="4" s="1"/>
  <c r="F468" i="4" s="1"/>
  <c r="F469" i="4" s="1"/>
  <c r="F456" i="4"/>
  <c r="F457" i="4"/>
  <c r="F458" i="4" s="1"/>
  <c r="F459" i="4" s="1"/>
  <c r="F439" i="4"/>
  <c r="F440" i="4"/>
  <c r="F441" i="4" s="1"/>
  <c r="F442" i="4" s="1"/>
  <c r="F443" i="4" s="1"/>
  <c r="F444" i="4" s="1"/>
  <c r="F445" i="4" s="1"/>
  <c r="F446" i="4" s="1"/>
  <c r="F431" i="4"/>
  <c r="F432" i="4"/>
  <c r="F433" i="4" s="1"/>
  <c r="F434" i="4" s="1"/>
  <c r="F435" i="4" s="1"/>
  <c r="F436" i="4" s="1"/>
  <c r="F406" i="4"/>
  <c r="F375" i="4"/>
  <c r="F376" i="4"/>
  <c r="F377" i="4"/>
  <c r="F378" i="4" s="1"/>
  <c r="F379" i="4" s="1"/>
  <c r="F380" i="4" s="1"/>
  <c r="F381" i="4" s="1"/>
  <c r="F382" i="4" s="1"/>
  <c r="F384" i="4" s="1"/>
  <c r="F386" i="4" s="1"/>
  <c r="F388" i="4" s="1"/>
  <c r="F390" i="4" s="1"/>
  <c r="F392" i="4" s="1"/>
  <c r="F198" i="4"/>
  <c r="F199" i="4"/>
  <c r="F200" i="4" s="1"/>
  <c r="F201" i="4" s="1"/>
  <c r="F202" i="4" s="1"/>
  <c r="F203" i="4" s="1"/>
  <c r="F192" i="4"/>
  <c r="F193" i="4"/>
  <c r="F177" i="4"/>
  <c r="F178" i="4"/>
  <c r="F179" i="4" s="1"/>
  <c r="F180" i="4" s="1"/>
  <c r="F181" i="4" s="1"/>
  <c r="F182" i="4" s="1"/>
  <c r="F183" i="4" s="1"/>
  <c r="F184" i="4" s="1"/>
  <c r="F185" i="4" s="1"/>
  <c r="F186" i="4" s="1"/>
  <c r="F187" i="4" s="1"/>
  <c r="F188" i="4" s="1"/>
  <c r="F189" i="4" s="1"/>
  <c r="F147" i="4"/>
  <c r="F148" i="4" s="1"/>
  <c r="F149" i="4" s="1"/>
  <c r="F144" i="4"/>
  <c r="F125" i="4"/>
  <c r="F126" i="4" s="1"/>
  <c r="F127" i="4" s="1"/>
  <c r="F128" i="4" s="1"/>
  <c r="F129" i="4" s="1"/>
  <c r="F130" i="4" s="1"/>
  <c r="F131" i="4" s="1"/>
  <c r="F132" i="4" s="1"/>
  <c r="F133" i="4" s="1"/>
  <c r="F134" i="4" s="1"/>
  <c r="F112" i="4"/>
  <c r="F113" i="4"/>
  <c r="F114" i="4"/>
  <c r="F115" i="4" s="1"/>
  <c r="F116" i="4" s="1"/>
  <c r="F117" i="4" s="1"/>
  <c r="F118" i="4" s="1"/>
  <c r="F119" i="4" s="1"/>
  <c r="F120" i="4" s="1"/>
  <c r="F121" i="4" s="1"/>
  <c r="F122" i="4" s="1"/>
  <c r="F105" i="4"/>
  <c r="F106" i="4"/>
  <c r="F107" i="4"/>
  <c r="F108" i="4"/>
  <c r="F109" i="4" s="1"/>
  <c r="F92" i="4"/>
  <c r="F93" i="4"/>
  <c r="F94" i="4"/>
  <c r="F95" i="4" s="1"/>
  <c r="F96" i="4" s="1"/>
  <c r="F97" i="4" s="1"/>
  <c r="F98" i="4" s="1"/>
  <c r="F99" i="4" s="1"/>
  <c r="F38" i="4"/>
  <c r="F39" i="4"/>
  <c r="F40" i="4"/>
  <c r="F41" i="4" s="1"/>
  <c r="F42" i="4" s="1"/>
  <c r="F18" i="4"/>
  <c r="F19" i="4"/>
  <c r="F20" i="4" s="1"/>
  <c r="F22" i="4" s="1"/>
  <c r="F23" i="4" s="1"/>
  <c r="F24" i="4" s="1"/>
  <c r="F25" i="4" s="1"/>
  <c r="F26" i="4" s="1"/>
  <c r="F28" i="4" s="1"/>
  <c r="F29" i="4" s="1"/>
  <c r="F30" i="4" s="1"/>
  <c r="F31" i="4" s="1"/>
  <c r="F32" i="4" s="1"/>
  <c r="F33" i="4" s="1"/>
  <c r="F34" i="4" s="1"/>
  <c r="F35" i="4" s="1"/>
  <c r="F10" i="4"/>
  <c r="F11" i="4"/>
  <c r="F12" i="4" s="1"/>
  <c r="F13" i="4" s="1"/>
  <c r="F14" i="4" s="1"/>
  <c r="R133" i="4"/>
  <c r="R382" i="4"/>
  <c r="R225" i="4"/>
  <c r="R172" i="4"/>
  <c r="R425" i="4"/>
  <c r="R224" i="4"/>
  <c r="R265" i="4"/>
  <c r="R517" i="4"/>
  <c r="R263" i="4"/>
  <c r="R180" i="4"/>
  <c r="R285" i="4"/>
  <c r="R545" i="4"/>
  <c r="R86" i="4"/>
  <c r="R527" i="4"/>
  <c r="R535" i="4"/>
  <c r="R434" i="4"/>
  <c r="R328" i="4"/>
  <c r="R543" i="4"/>
  <c r="R518" i="4"/>
  <c r="R508" i="4"/>
  <c r="R530" i="4"/>
  <c r="R365" i="4"/>
  <c r="R433" i="4"/>
  <c r="R446" i="4"/>
  <c r="R380" i="4"/>
  <c r="R282" i="4"/>
  <c r="R13" i="4"/>
  <c r="R516" i="4"/>
  <c r="R92" i="4"/>
  <c r="R556" i="4"/>
  <c r="R39" i="4"/>
  <c r="R112" i="4"/>
  <c r="R189" i="4"/>
  <c r="R557" i="4"/>
  <c r="R70" i="4"/>
  <c r="R274" i="4"/>
  <c r="R399" i="4"/>
  <c r="R162" i="4"/>
  <c r="R560" i="4"/>
  <c r="R422" i="4"/>
  <c r="R476" i="4"/>
  <c r="R534" i="4"/>
  <c r="R361" i="4"/>
  <c r="R305" i="4"/>
  <c r="R378" i="4"/>
  <c r="R159" i="4"/>
  <c r="R533" i="4"/>
  <c r="R82" i="4"/>
  <c r="R209" i="4"/>
  <c r="R147" i="4"/>
  <c r="R299" i="4"/>
  <c r="R152" i="4"/>
  <c r="R411" i="4"/>
  <c r="R480" i="4"/>
  <c r="R513" i="4"/>
  <c r="R515" i="4"/>
  <c r="R303" i="4"/>
  <c r="R536" i="4"/>
  <c r="R375" i="4"/>
  <c r="R524" i="4"/>
  <c r="R436" i="4"/>
  <c r="R529" i="4"/>
  <c r="R478" i="4"/>
  <c r="R109" i="4"/>
  <c r="R456" i="4"/>
  <c r="R119" i="4"/>
  <c r="R203" i="4"/>
  <c r="R247" i="4"/>
  <c r="R514" i="4"/>
  <c r="R397" i="4"/>
  <c r="R107" i="4"/>
  <c r="R138" i="4"/>
  <c r="R233" i="4"/>
  <c r="R334" i="4"/>
  <c r="R528" i="4"/>
  <c r="R390" i="4"/>
  <c r="R458" i="4"/>
  <c r="R307" i="4"/>
  <c r="R547" i="4"/>
  <c r="R253" i="4"/>
  <c r="R359" i="4"/>
  <c r="R268" i="4"/>
  <c r="R170" i="4"/>
  <c r="R431" i="4"/>
  <c r="R479" i="4"/>
  <c r="R295" i="4"/>
  <c r="R213" i="4"/>
  <c r="R363" i="4"/>
  <c r="R60" i="4"/>
  <c r="R443" i="4"/>
  <c r="R444" i="4"/>
  <c r="R250" i="4"/>
  <c r="R260" i="4"/>
  <c r="R323" i="4"/>
  <c r="R301" i="4"/>
  <c r="R414" i="4"/>
  <c r="R331" i="4"/>
  <c r="R198" i="4"/>
  <c r="R339" i="4"/>
  <c r="R130" i="4"/>
  <c r="R293" i="4"/>
  <c r="R346" i="4"/>
  <c r="R332" i="4"/>
  <c r="R321" i="4"/>
  <c r="R326" i="4"/>
  <c r="R214" i="4"/>
  <c r="R168" i="4"/>
  <c r="R381" i="4"/>
  <c r="R269" i="4"/>
  <c r="R413" i="4"/>
  <c r="R379" i="4"/>
  <c r="R445" i="4"/>
  <c r="R290" i="4"/>
  <c r="R292" i="4"/>
  <c r="R219" i="4"/>
  <c r="R296" i="4"/>
  <c r="R318" i="4"/>
  <c r="R315" i="4"/>
  <c r="R324" i="4"/>
  <c r="R320" i="4"/>
  <c r="R349" i="4"/>
  <c r="R308" i="4"/>
  <c r="R199" i="4"/>
  <c r="R304" i="4"/>
  <c r="R316" i="4"/>
  <c r="R161" i="4"/>
  <c r="R231" i="4"/>
  <c r="R236" i="4"/>
  <c r="R273" i="4"/>
  <c r="R160" i="4"/>
  <c r="R264" i="4"/>
  <c r="R340" i="4"/>
  <c r="R232" i="4"/>
  <c r="R134" i="4"/>
  <c r="R270" i="4"/>
  <c r="R325" i="4"/>
  <c r="R178" i="4"/>
  <c r="R169" i="4"/>
  <c r="R261" i="4"/>
  <c r="R271" i="4"/>
  <c r="R55" i="4"/>
  <c r="R497" i="4"/>
  <c r="R137" i="4"/>
  <c r="R542" i="4"/>
  <c r="R439" i="4"/>
  <c r="R38" i="4"/>
  <c r="R42" i="4"/>
  <c r="R12" i="4"/>
  <c r="R164" i="4"/>
  <c r="R537" i="4"/>
  <c r="R131" i="4"/>
  <c r="R207" i="4"/>
  <c r="R354" i="4"/>
  <c r="R105" i="4"/>
  <c r="R108" i="4"/>
  <c r="R388" i="4"/>
  <c r="R41" i="4"/>
  <c r="R481" i="4"/>
  <c r="R475" i="4"/>
  <c r="R277" i="4"/>
  <c r="R398" i="4"/>
  <c r="R426" i="4"/>
  <c r="R40" i="4"/>
  <c r="R520" i="4"/>
  <c r="R227" i="4"/>
  <c r="R473" i="4"/>
  <c r="R337" i="4"/>
  <c r="R521" i="4"/>
  <c r="R546" i="4"/>
  <c r="R230" i="4"/>
  <c r="R216" i="4"/>
  <c r="R362" i="4"/>
  <c r="R220" i="4"/>
  <c r="R166" i="4"/>
  <c r="R424" i="4"/>
  <c r="R306" i="4"/>
  <c r="R187" i="4"/>
  <c r="R114" i="4"/>
  <c r="R185" i="4"/>
  <c r="R356" i="4"/>
  <c r="R342" i="4"/>
  <c r="R240" i="4"/>
  <c r="R234" i="4"/>
  <c r="R345" i="4"/>
  <c r="R171" i="4"/>
  <c r="R258" i="4"/>
  <c r="R129" i="4"/>
  <c r="R59" i="4"/>
  <c r="R113" i="4"/>
  <c r="R122" i="4"/>
  <c r="R117" i="4"/>
  <c r="R493" i="4"/>
  <c r="R100" i="4"/>
  <c r="R98" i="4"/>
  <c r="R116" i="4"/>
  <c r="R99" i="4"/>
  <c r="R85" i="4"/>
  <c r="R96" i="4"/>
  <c r="R84" i="4"/>
  <c r="R50" i="4"/>
  <c r="R87" i="4"/>
  <c r="R49" i="4"/>
  <c r="R71" i="4"/>
  <c r="R68" i="4"/>
  <c r="R48" i="4"/>
  <c r="R47" i="4"/>
  <c r="R76" i="4"/>
  <c r="R452" i="4"/>
  <c r="R539" i="4"/>
  <c r="R462" i="4"/>
  <c r="R466" i="4"/>
  <c r="R482" i="4"/>
  <c r="R141" i="4"/>
  <c r="R562" i="4"/>
  <c r="R449" i="4"/>
  <c r="R201" i="4"/>
  <c r="R149" i="4"/>
  <c r="R538" i="4"/>
  <c r="R139" i="4"/>
  <c r="R450" i="4"/>
  <c r="R118" i="4"/>
  <c r="R409" i="4"/>
  <c r="R403" i="4"/>
  <c r="R110" i="4"/>
  <c r="R302" i="4"/>
  <c r="R79" i="4"/>
  <c r="R370" i="4"/>
  <c r="R192" i="4"/>
  <c r="R148" i="4"/>
  <c r="R223" i="4"/>
  <c r="R392" i="4"/>
  <c r="R441" i="4"/>
  <c r="R353" i="4"/>
  <c r="R558" i="4"/>
  <c r="R272" i="4"/>
  <c r="R423" i="4"/>
  <c r="R217" i="4"/>
  <c r="R221" i="4"/>
  <c r="R410" i="4"/>
  <c r="R494" i="4"/>
  <c r="R115" i="4"/>
  <c r="R396" i="4"/>
  <c r="R259" i="4"/>
  <c r="R435" i="4"/>
  <c r="R499" i="4"/>
  <c r="R210" i="4"/>
  <c r="R507" i="4"/>
  <c r="R314" i="4"/>
  <c r="R385" i="4"/>
  <c r="R432" i="4"/>
  <c r="R492" i="4"/>
  <c r="R120" i="4"/>
  <c r="R97" i="4"/>
  <c r="R127" i="4"/>
  <c r="R95" i="4"/>
  <c r="R25" i="4"/>
  <c r="R58" i="4"/>
  <c r="R406" i="4"/>
  <c r="R559" i="4"/>
  <c r="R488" i="4"/>
  <c r="R522" i="4"/>
  <c r="R154" i="4"/>
  <c r="R177" i="4"/>
  <c r="R453" i="4"/>
  <c r="R144" i="4"/>
  <c r="R244" i="4"/>
  <c r="R416" i="4"/>
  <c r="R358" i="4"/>
  <c r="R248" i="4"/>
  <c r="R257" i="4"/>
  <c r="R156" i="4"/>
  <c r="R404" i="4"/>
  <c r="R93" i="4"/>
  <c r="R29" i="4"/>
  <c r="R126" i="4"/>
  <c r="R123" i="4"/>
  <c r="R145" i="4"/>
  <c r="R194" i="4"/>
  <c r="R43" i="4"/>
  <c r="R266" i="4"/>
  <c r="R150" i="4"/>
  <c r="R367" i="4"/>
  <c r="R407" i="4"/>
  <c r="R94" i="4"/>
  <c r="R474" i="4"/>
  <c r="R477" i="4"/>
  <c r="R498" i="4"/>
  <c r="R69" i="4"/>
  <c r="R46" i="4"/>
  <c r="R457" i="4"/>
  <c r="R283" i="4"/>
  <c r="R526" i="4"/>
  <c r="R464" i="4"/>
  <c r="R523" i="4"/>
  <c r="R88" i="4"/>
  <c r="R459" i="4"/>
  <c r="R53" i="4"/>
  <c r="R140" i="4"/>
  <c r="R183" i="4"/>
  <c r="R56" i="4"/>
  <c r="R184" i="4"/>
  <c r="R519" i="4"/>
  <c r="R511" i="4"/>
  <c r="R193" i="4"/>
  <c r="R319" i="4"/>
  <c r="R384" i="4"/>
  <c r="R360" i="4"/>
  <c r="R330" i="4"/>
  <c r="R228" i="4"/>
  <c r="R347" i="4"/>
  <c r="R512" i="4"/>
  <c r="R73" i="4"/>
  <c r="R200" i="4"/>
  <c r="R202" i="4"/>
  <c r="R218" i="4"/>
  <c r="R125" i="4"/>
  <c r="R181" i="4"/>
  <c r="R401" i="4"/>
  <c r="R229" i="4"/>
  <c r="R376" i="4"/>
  <c r="R215" i="4"/>
  <c r="R251" i="4"/>
  <c r="R245" i="4"/>
  <c r="R286" i="4"/>
  <c r="R335" i="4"/>
  <c r="R327" i="4"/>
  <c r="R463" i="4"/>
  <c r="R52" i="4"/>
  <c r="R238" i="4"/>
  <c r="R279" i="4"/>
  <c r="R317" i="4"/>
  <c r="R510" i="4"/>
  <c r="R329" i="4"/>
  <c r="R366" i="4"/>
  <c r="R377" i="4"/>
  <c r="R548" i="4"/>
  <c r="R541" i="4"/>
  <c r="R532" i="4"/>
  <c r="R241" i="4"/>
  <c r="R28" i="4"/>
  <c r="R551" i="4"/>
  <c r="R280" i="4"/>
  <c r="R322" i="4"/>
  <c r="R504" i="4"/>
  <c r="R309" i="4"/>
  <c r="R486" i="4"/>
  <c r="R300" i="4"/>
  <c r="R80" i="4"/>
  <c r="R254" i="4"/>
  <c r="R297" i="4"/>
  <c r="R369" i="4"/>
  <c r="R142" i="4"/>
  <c r="R460" i="4"/>
  <c r="R90" i="4"/>
  <c r="R89" i="4"/>
  <c r="R26" i="4"/>
  <c r="R24" i="4"/>
  <c r="R36" i="4"/>
  <c r="R22" i="4"/>
  <c r="R447" i="4"/>
  <c r="R15" i="4"/>
  <c r="M17" i="5" l="1"/>
  <c r="M101" i="4"/>
  <c r="M15" i="7"/>
  <c r="K16" i="7"/>
  <c r="K17" i="7" s="1"/>
  <c r="K10" i="5" s="1"/>
  <c r="K101" i="4"/>
  <c r="K157" i="4"/>
  <c r="K195" i="4" s="1"/>
  <c r="K24" i="7"/>
  <c r="K29" i="7" s="1"/>
  <c r="K11" i="5" s="1"/>
  <c r="I157" i="4"/>
  <c r="I195" i="4" s="1"/>
  <c r="I25" i="7"/>
  <c r="Q157" i="4"/>
  <c r="Q25" i="7"/>
  <c r="H38" i="7"/>
  <c r="H372" i="4"/>
  <c r="R393" i="4"/>
  <c r="K57" i="7"/>
  <c r="K58" i="7" s="1"/>
  <c r="K16" i="5" s="1"/>
  <c r="K552" i="4"/>
  <c r="I49" i="7"/>
  <c r="I13" i="5" s="1"/>
  <c r="P195" i="4"/>
  <c r="P49" i="7"/>
  <c r="P13" i="5" s="1"/>
  <c r="J157" i="4"/>
  <c r="J195" i="4" s="1"/>
  <c r="O44" i="7"/>
  <c r="O12" i="5" s="1"/>
  <c r="M36" i="7"/>
  <c r="M44" i="7" s="1"/>
  <c r="M12" i="5" s="1"/>
  <c r="R350" i="4"/>
  <c r="I372" i="4"/>
  <c r="J49" i="7"/>
  <c r="J13" i="5" s="1"/>
  <c r="P454" i="4"/>
  <c r="P48" i="7"/>
  <c r="H58" i="7"/>
  <c r="H16" i="5" s="1"/>
  <c r="P58" i="7"/>
  <c r="P16" i="5" s="1"/>
  <c r="N60" i="7"/>
  <c r="Q49" i="7"/>
  <c r="Q13" i="5" s="1"/>
  <c r="M17" i="7"/>
  <c r="M10" i="5" s="1"/>
  <c r="H29" i="7"/>
  <c r="H11" i="5" s="1"/>
  <c r="P29" i="7"/>
  <c r="P11" i="5" s="1"/>
  <c r="N157" i="4"/>
  <c r="R190" i="4"/>
  <c r="P44" i="7"/>
  <c r="P12" i="5" s="1"/>
  <c r="M372" i="4"/>
  <c r="Q58" i="7"/>
  <c r="Q16" i="5" s="1"/>
  <c r="O60" i="7"/>
  <c r="M58" i="7"/>
  <c r="M16" i="5" s="1"/>
  <c r="L195" i="4"/>
  <c r="L28" i="7"/>
  <c r="L29" i="7" s="1"/>
  <c r="L11" i="5" s="1"/>
  <c r="H43" i="7"/>
  <c r="H44" i="7" s="1"/>
  <c r="H12" i="5" s="1"/>
  <c r="H428" i="4"/>
  <c r="H563" i="4" s="1"/>
  <c r="J58" i="7"/>
  <c r="J16" i="5" s="1"/>
  <c r="H60" i="7"/>
  <c r="P60" i="7"/>
  <c r="K454" i="4"/>
  <c r="K47" i="7"/>
  <c r="K49" i="7" s="1"/>
  <c r="K13" i="5" s="1"/>
  <c r="O17" i="7"/>
  <c r="O10" i="5" s="1"/>
  <c r="M157" i="4"/>
  <c r="Q195" i="4"/>
  <c r="Q26" i="7"/>
  <c r="I60" i="7"/>
  <c r="Q60" i="7"/>
  <c r="N17" i="7"/>
  <c r="N10" i="5" s="1"/>
  <c r="O38" i="7"/>
  <c r="H195" i="4"/>
  <c r="H17" i="7"/>
  <c r="H10" i="5" s="1"/>
  <c r="P17" i="7"/>
  <c r="P10" i="5" s="1"/>
  <c r="L157" i="4"/>
  <c r="N28" i="7"/>
  <c r="N29" i="7" s="1"/>
  <c r="N11" i="5" s="1"/>
  <c r="N195" i="4"/>
  <c r="N49" i="7"/>
  <c r="N13" i="5" s="1"/>
  <c r="L58" i="7"/>
  <c r="L16" i="5" s="1"/>
  <c r="J60" i="7"/>
  <c r="L17" i="5"/>
  <c r="M29" i="7"/>
  <c r="M11" i="5" s="1"/>
  <c r="M18" i="5" s="1"/>
  <c r="Q16" i="7"/>
  <c r="Q17" i="7" s="1"/>
  <c r="Q10" i="5" s="1"/>
  <c r="Q101" i="4"/>
  <c r="O25" i="7"/>
  <c r="O29" i="7" s="1"/>
  <c r="O11" i="5" s="1"/>
  <c r="O157" i="4"/>
  <c r="I27" i="7"/>
  <c r="I29" i="7" s="1"/>
  <c r="I11" i="5" s="1"/>
  <c r="O428" i="4"/>
  <c r="M428" i="4"/>
  <c r="O49" i="7"/>
  <c r="O13" i="5" s="1"/>
  <c r="K60" i="7"/>
  <c r="J101" i="4"/>
  <c r="J563" i="4" s="1"/>
  <c r="M195" i="4"/>
  <c r="P428" i="4"/>
  <c r="I454" i="4"/>
  <c r="Q454" i="4"/>
  <c r="R470" i="4"/>
  <c r="L552" i="4"/>
  <c r="M27" i="7"/>
  <c r="K28" i="7"/>
  <c r="L37" i="7"/>
  <c r="J38" i="7"/>
  <c r="J44" i="7" s="1"/>
  <c r="J12" i="5" s="1"/>
  <c r="L41" i="7"/>
  <c r="L44" i="7" s="1"/>
  <c r="L12" i="5" s="1"/>
  <c r="R175" i="4"/>
  <c r="P372" i="4"/>
  <c r="I428" i="4"/>
  <c r="M552" i="4"/>
  <c r="J454" i="4"/>
  <c r="J25" i="7"/>
  <c r="J29" i="7" s="1"/>
  <c r="J11" i="5" s="1"/>
  <c r="K38" i="7"/>
  <c r="K44" i="7" s="1"/>
  <c r="K12" i="5" s="1"/>
  <c r="M46" i="7"/>
  <c r="M49" i="7" s="1"/>
  <c r="M13" i="5" s="1"/>
  <c r="L101" i="4"/>
  <c r="O195" i="4"/>
  <c r="Q372" i="4"/>
  <c r="Q428" i="4" s="1"/>
  <c r="R417" i="4"/>
  <c r="J428" i="4"/>
  <c r="R437" i="4"/>
  <c r="L454" i="4"/>
  <c r="L563" i="4" s="1"/>
  <c r="N552" i="4"/>
  <c r="N563" i="4" s="1"/>
  <c r="R371" i="4"/>
  <c r="K428" i="4"/>
  <c r="O552" i="4"/>
  <c r="O563" i="4" s="1"/>
  <c r="O41" i="7"/>
  <c r="M25" i="7"/>
  <c r="N38" i="7"/>
  <c r="N44" i="7" s="1"/>
  <c r="N12" i="5" s="1"/>
  <c r="H101" i="4"/>
  <c r="O101" i="4"/>
  <c r="N428" i="4"/>
  <c r="J552" i="4"/>
  <c r="K563" i="4" l="1"/>
  <c r="K18" i="5"/>
  <c r="Q563" i="4"/>
  <c r="L18" i="5"/>
  <c r="I563" i="4"/>
  <c r="M61" i="7"/>
  <c r="R552" i="4"/>
  <c r="M563" i="4"/>
  <c r="R195" i="4"/>
  <c r="R372" i="4"/>
  <c r="J61" i="7"/>
  <c r="J17" i="5"/>
  <c r="J18" i="5" s="1"/>
  <c r="P17" i="5"/>
  <c r="P18" i="5" s="1"/>
  <c r="P61" i="7"/>
  <c r="R454" i="4"/>
  <c r="P563" i="4"/>
  <c r="O61" i="7"/>
  <c r="O17" i="5"/>
  <c r="O18" i="5" s="1"/>
  <c r="K17" i="5"/>
  <c r="K61" i="7"/>
  <c r="Q17" i="5"/>
  <c r="Q18" i="5" s="1"/>
  <c r="Q61" i="7"/>
  <c r="R157" i="4"/>
  <c r="H17" i="5"/>
  <c r="H18" i="5" s="1"/>
  <c r="H61" i="7"/>
  <c r="R101" i="4"/>
  <c r="L61" i="7"/>
  <c r="R428" i="4"/>
  <c r="I17" i="5"/>
  <c r="I18" i="5" s="1"/>
  <c r="I61" i="7"/>
  <c r="N17" i="5"/>
  <c r="N18" i="5" s="1"/>
  <c r="N61" i="7"/>
</calcChain>
</file>

<file path=xl/sharedStrings.xml><?xml version="1.0" encoding="utf-8"?>
<sst xmlns="http://schemas.openxmlformats.org/spreadsheetml/2006/main" count="669" uniqueCount="568">
  <si>
    <t>העבודה</t>
  </si>
  <si>
    <t>מס'</t>
  </si>
  <si>
    <t>נושא</t>
  </si>
  <si>
    <t>ממשלה ומוסדות</t>
  </si>
  <si>
    <t>היטל השבחה</t>
  </si>
  <si>
    <t>בעלים</t>
  </si>
  <si>
    <t>הלוואות</t>
  </si>
  <si>
    <t>הנהלת העירייה</t>
  </si>
  <si>
    <t>שיפוצים, רכישות ועבודות בטיחות</t>
  </si>
  <si>
    <t>ארכיון העיר</t>
  </si>
  <si>
    <t>סה"כ הנהלת העירייה</t>
  </si>
  <si>
    <t>מינהל הנדסה</t>
  </si>
  <si>
    <t>משרד מהנדס העיר</t>
  </si>
  <si>
    <t>עבודות מיוחדות</t>
  </si>
  <si>
    <t>מבנים מסוכנים - אגף הפיקוח על הבניה</t>
  </si>
  <si>
    <t>סה"כ משרד מהנדס העיר</t>
  </si>
  <si>
    <t>תכנון עיר</t>
  </si>
  <si>
    <t>סה"כ תכנון עיר</t>
  </si>
  <si>
    <t>תכנון דרכים ותנועה</t>
  </si>
  <si>
    <t>תכנון ומדידה במקומות שונים</t>
  </si>
  <si>
    <t>עבודות שונות</t>
  </si>
  <si>
    <t>נחלת יעקב-הסכם פיתוח</t>
  </si>
  <si>
    <t>רמת זמר - סלילה</t>
  </si>
  <si>
    <t>סה"כ תכנון דרכים ותנועה</t>
  </si>
  <si>
    <t>בטיחות בדרכים בתחום הגורם האנושי</t>
  </si>
  <si>
    <t>תכנון נוף</t>
  </si>
  <si>
    <t>מדידה ותכנון גנים</t>
  </si>
  <si>
    <t>סה"כ תכנון נוף</t>
  </si>
  <si>
    <t>נכסים</t>
  </si>
  <si>
    <t>הפקעות שונות</t>
  </si>
  <si>
    <t>סה"כ נכסים</t>
  </si>
  <si>
    <t>סה"כ מינהל הנדסה</t>
  </si>
  <si>
    <t>חת"ר</t>
  </si>
  <si>
    <t>מערכת חינוך</t>
  </si>
  <si>
    <t xml:space="preserve">עבודות בטיחות ובטחון </t>
  </si>
  <si>
    <t>החלפת מערכות , בדיקות גילוי וכיבוי אש מוסדות חינוך</t>
  </si>
  <si>
    <t>בדיקות תקופתיות אולמות וכיבוי אש אולמות</t>
  </si>
  <si>
    <t>בדיקות כשירות תקופתיות</t>
  </si>
  <si>
    <t>סה"כ עבודות בטיחות וביטחון</t>
  </si>
  <si>
    <t>מיזוג אויר במוסדות חינוך</t>
  </si>
  <si>
    <t>ברזיות בחצרות ומתקני חימום מים וקולרים כולל התקנה</t>
  </si>
  <si>
    <t xml:space="preserve">הסבת מבנים לגנ"י </t>
  </si>
  <si>
    <t>תוספת כיתות בבתי"ס קיימים</t>
  </si>
  <si>
    <t>שיפוצים ,רכישות ומגרשי ספורט במרכזי נוער וצעירים</t>
  </si>
  <si>
    <t>סה"כ עבודות מיוחדות</t>
  </si>
  <si>
    <t>שיפוצים ובטיחות מבני חינוך וקהילה</t>
  </si>
  <si>
    <t>שיפוץ מוסדות עירוניים לפי קריטריונים</t>
  </si>
  <si>
    <t>שיפוצי שבר גנ"י</t>
  </si>
  <si>
    <t>החלפת גדרות בבתי"ס וגנים</t>
  </si>
  <si>
    <t>שיפוץ,רכישת מתקנים לאולמות ספורט ומגרשים בבת"ס ,איטום גגות, החלפת פוליאריטן</t>
  </si>
  <si>
    <t>שיפוץ אולמות ספורט בית ספריים</t>
  </si>
  <si>
    <t>מסלול אופניים</t>
  </si>
  <si>
    <t>שיפוץ ורכישות - תנועות נוער</t>
  </si>
  <si>
    <t>סה"כ שיפוצים ובטיחות מבני חינוך</t>
  </si>
  <si>
    <t>ריהוט וציוד</t>
  </si>
  <si>
    <t>ריהוט חדרי מורים ומזכירויות (תיכוניים ויסודיים)</t>
  </si>
  <si>
    <t>שיפוצים ורכישות בבתי ספר בגין פריצות</t>
  </si>
  <si>
    <t xml:space="preserve">הצטיידות גנ"י </t>
  </si>
  <si>
    <t>סה"כ ריהוט וציוד</t>
  </si>
  <si>
    <t>פרוייקטים בשיתוף ביטוח לאומי</t>
  </si>
  <si>
    <t>סה"כ פרוייקטים בשיתוף ביטוח לאומי</t>
  </si>
  <si>
    <t>מדע וטכנולוגיה</t>
  </si>
  <si>
    <t>יוזמות פדגוגיות בשיתוף מ.החינוך</t>
  </si>
  <si>
    <t>הצטיידות מעבדות מדע וטכנולוגיה</t>
  </si>
  <si>
    <t>סה"כ מדע וטכנולוגיה</t>
  </si>
  <si>
    <t>מחשוב מוסדות חינוך</t>
  </si>
  <si>
    <t xml:space="preserve"> שדרוג מחשבים בשיתוף הפיס</t>
  </si>
  <si>
    <t>שדרוג מחשבים חלק עירוני ותוכנות</t>
  </si>
  <si>
    <t>הנהח"ש ממוחשבת</t>
  </si>
  <si>
    <t>סה"כ מיחשוב מוסדות חינוך</t>
  </si>
  <si>
    <t>סה"כ מערכת חינוך</t>
  </si>
  <si>
    <t>מערכת תרבות</t>
  </si>
  <si>
    <t>ספריות שונות - שיפוצים, הצטיידות וריהוט</t>
  </si>
  <si>
    <t>בית הגפן</t>
  </si>
  <si>
    <t>סה"כ מערכת תרבות</t>
  </si>
  <si>
    <t>מערכת  רווחה</t>
  </si>
  <si>
    <t>עמותת מיל"ב - שיפוצים ורכישות</t>
  </si>
  <si>
    <t>סה"כ מערכת רווחה</t>
  </si>
  <si>
    <t>סה"כ מערכות חינוך, תרבות ורווחה</t>
  </si>
  <si>
    <t>מינהל תפעול</t>
  </si>
  <si>
    <t>מנהלי</t>
  </si>
  <si>
    <t>בינוי</t>
  </si>
  <si>
    <t xml:space="preserve">תכנון פרויקטים </t>
  </si>
  <si>
    <t>טיפול במפגעים פרטיים</t>
  </si>
  <si>
    <t>סה"כ מינהלי</t>
  </si>
  <si>
    <t>אגף תברואה</t>
  </si>
  <si>
    <t>רכישת כלי רכב</t>
  </si>
  <si>
    <t>כלי אצירה</t>
  </si>
  <si>
    <t>ניקוי גרפיטי</t>
  </si>
  <si>
    <t>מסתורי אשפה להגנה על עגלות</t>
  </si>
  <si>
    <t>פינוי וגניזת דברי קודש</t>
  </si>
  <si>
    <t>תגבור נקיון במתחמים מיוחדים</t>
  </si>
  <si>
    <t>תחנות מעבר</t>
  </si>
  <si>
    <t>סה"כ אגף תברואה</t>
  </si>
  <si>
    <t>שירות וטרינרי</t>
  </si>
  <si>
    <t>עיקור וסירוס חתולי רחוב</t>
  </si>
  <si>
    <t>ציוד מרפאה וריהוט לכלבייה החדשה</t>
  </si>
  <si>
    <t>סה"כ שירות וטרינרי</t>
  </si>
  <si>
    <t>תמרור וסימון - הנחיות מח' תנועה</t>
  </si>
  <si>
    <t>שיפוץ קטעי כביש ומדרכה</t>
  </si>
  <si>
    <t xml:space="preserve">תמרורים </t>
  </si>
  <si>
    <t>צביעה וסימוני דרך</t>
  </si>
  <si>
    <t>גידור מדרונות מסוכנים</t>
  </si>
  <si>
    <t>ציוד מכני - שיקום</t>
  </si>
  <si>
    <t>ציוד בטיחות</t>
  </si>
  <si>
    <t>שיקום רחובות ומתחמים</t>
  </si>
  <si>
    <t>סלילה במקומות שונים</t>
  </si>
  <si>
    <t>שיקום מהלכי מדרגות</t>
  </si>
  <si>
    <t>מתחמים מיוחדים בטיפול מחלקת דרכים</t>
  </si>
  <si>
    <t>מספור בתים ושלטי רחובות</t>
  </si>
  <si>
    <t>נגישות דרכים</t>
  </si>
  <si>
    <t xml:space="preserve">החלפת מעקות בטיחות </t>
  </si>
  <si>
    <t>שיקום חוף שמן</t>
  </si>
  <si>
    <t>מפגעי בטיחות פרטיים</t>
  </si>
  <si>
    <t>טיפול וביצוע מתקני תאורה</t>
  </si>
  <si>
    <t>מערכת טמ"ס ומטריצה</t>
  </si>
  <si>
    <t>בקרת תאורה</t>
  </si>
  <si>
    <t>ציוד עזר למרכז בקרה</t>
  </si>
  <si>
    <t>הקמת יח' קצה למרכז בקרה</t>
  </si>
  <si>
    <t>תמיכה במרכז בקרה לרמזורים</t>
  </si>
  <si>
    <t>שיקום מנהרת תשתיות</t>
  </si>
  <si>
    <t>החלפת פנסי רמזור וחיצי הכוונה ללדים</t>
  </si>
  <si>
    <t>סה"כ מחלקת רמזורים</t>
  </si>
  <si>
    <t>מח' גנים</t>
  </si>
  <si>
    <t xml:space="preserve">מגרשי ספורט </t>
  </si>
  <si>
    <t>הצללת מתקני משחקים</t>
  </si>
  <si>
    <t>רכישת ציוד יעודי</t>
  </si>
  <si>
    <t>שיפוץ אנדרטאות</t>
  </si>
  <si>
    <t>שיקום תשתיות מערכות השקיה</t>
  </si>
  <si>
    <t>עבודות שיפוץ שונות ופינות גן (שטחי גינון קיימים)</t>
  </si>
  <si>
    <t xml:space="preserve">גידור ומעקות </t>
  </si>
  <si>
    <t>גינות קהילתיות</t>
  </si>
  <si>
    <t>סה"כ מחלקת גנים</t>
  </si>
  <si>
    <t>ניקוז</t>
  </si>
  <si>
    <t>ביצוע קווי ניקוז</t>
  </si>
  <si>
    <t xml:space="preserve">רשת ניקוז </t>
  </si>
  <si>
    <t>תחנות שאיבה לניקוז</t>
  </si>
  <si>
    <t>חיבור בתים לניקוז</t>
  </si>
  <si>
    <t>מזרקות</t>
  </si>
  <si>
    <t>משאבות ים</t>
  </si>
  <si>
    <t>תכנון ניקוז</t>
  </si>
  <si>
    <t>סה"כ ניקוז</t>
  </si>
  <si>
    <t>בית מרחץ עירוני</t>
  </si>
  <si>
    <t>סה"כ בית מרחץ עירוני</t>
  </si>
  <si>
    <t>חופים עירוניים</t>
  </si>
  <si>
    <t>תאורה בחופים</t>
  </si>
  <si>
    <t xml:space="preserve">מערכת כריזה בחופים </t>
  </si>
  <si>
    <t>פיתוח במימון ממשלתי</t>
  </si>
  <si>
    <t>סה"כ חופים עירוניים</t>
  </si>
  <si>
    <t>בטחון</t>
  </si>
  <si>
    <t>עבודות בטחון, בטיחות ושע"ח</t>
  </si>
  <si>
    <t>המח' להג"א ומקלטים</t>
  </si>
  <si>
    <t>משמר אזרחי</t>
  </si>
  <si>
    <t>סה"כ ביטחון</t>
  </si>
  <si>
    <t xml:space="preserve">פיקוח </t>
  </si>
  <si>
    <t>סה"כ פיקוח</t>
  </si>
  <si>
    <t>פרוייקטים בשיתוף מ. ממשלה</t>
  </si>
  <si>
    <t>רימזור בצמתים</t>
  </si>
  <si>
    <t>ניהול תנועה</t>
  </si>
  <si>
    <t>סה"כ פרוייקטים בשיתוף משרדי ממשלה</t>
  </si>
  <si>
    <t>רשות החניה</t>
  </si>
  <si>
    <t>סה"כ רשות חניה</t>
  </si>
  <si>
    <t>סה"כ מינהל תפעול</t>
  </si>
  <si>
    <t>חברות ועמותות</t>
  </si>
  <si>
    <t>מוזיאונים</t>
  </si>
  <si>
    <t>מוזיאונים - שיפוצים ורכישות</t>
  </si>
  <si>
    <t>שיפורים אנרגטיים במבני המוזיאונים</t>
  </si>
  <si>
    <t>חידוש המוזיאון הימי הלאומי</t>
  </si>
  <si>
    <t>שיפוץ מוזיאון מאנה כץ</t>
  </si>
  <si>
    <t>הנגשת המוזיאונים לנכים</t>
  </si>
  <si>
    <t>סה"כ מוזיאונים</t>
  </si>
  <si>
    <t>אתו"ס</t>
  </si>
  <si>
    <t>שיפוצים ורכישות-מקומות שונים</t>
  </si>
  <si>
    <t>אודיטוריום</t>
  </si>
  <si>
    <t>גן חיות</t>
  </si>
  <si>
    <t>תזמורת סימפונית</t>
  </si>
  <si>
    <t xml:space="preserve"> היכל הספורט רוממה</t>
  </si>
  <si>
    <t>סה"כ אתו"ס</t>
  </si>
  <si>
    <t>חברה כלכלית, עמותות ותרומות</t>
  </si>
  <si>
    <t>פרויקטים שונים</t>
  </si>
  <si>
    <t>סה"כ חברה כלכלית, עמותות ותרומות</t>
  </si>
  <si>
    <t>סה"כ חברות ועמותות</t>
  </si>
  <si>
    <t>תיירותיים</t>
  </si>
  <si>
    <t>סיורי רגולר</t>
  </si>
  <si>
    <t>סה"כ תיירותיים</t>
  </si>
  <si>
    <t>אחרים</t>
  </si>
  <si>
    <t>פרוייקטים בשיתוף אוניברסיטה</t>
  </si>
  <si>
    <t>הוצאות בגין נזקים-ביטוח</t>
  </si>
  <si>
    <t>שכ"ט שמאים</t>
  </si>
  <si>
    <t>סה"כ אחרים</t>
  </si>
  <si>
    <t>כבישים בשיתוף משרד התחבורה</t>
  </si>
  <si>
    <t xml:space="preserve">רכבל </t>
  </si>
  <si>
    <t>אבן גבירול</t>
  </si>
  <si>
    <t xml:space="preserve">מטרונית-רכבת קלה </t>
  </si>
  <si>
    <t>חיבור מנהרות לדרך הקישון - ביצוע</t>
  </si>
  <si>
    <t>סה"כ כבישים בשיתוף משרד התחבורה</t>
  </si>
  <si>
    <t>בינוי - משרד החינוך</t>
  </si>
  <si>
    <t>סה"כ בינוי-משרד החינוך</t>
  </si>
  <si>
    <t>מינהל כספים</t>
  </si>
  <si>
    <t>מיחשוב העיריה</t>
  </si>
  <si>
    <t>מיחשוב העירייה</t>
  </si>
  <si>
    <t>עיקולים ברישום</t>
  </si>
  <si>
    <t>מסופוני חניה</t>
  </si>
  <si>
    <t>סה"כ מיחשוב העיריה</t>
  </si>
  <si>
    <t>סה"כ מינהל כספים</t>
  </si>
  <si>
    <t>סה"כ תקציב פיתוח</t>
  </si>
  <si>
    <t>הכנה לאירועים</t>
  </si>
  <si>
    <t>שיקום נקודתי</t>
  </si>
  <si>
    <t>תח"צ רכס הכרמל</t>
  </si>
  <si>
    <t>חיבורי נמל - תכנון וביצוע</t>
  </si>
  <si>
    <t>מסופי תח"צ-מרכזית המפרץ</t>
  </si>
  <si>
    <t>יועץ תברואתי שוטף</t>
  </si>
  <si>
    <t>החלפת גומי בהתאם לדוחות מכון התקנים</t>
  </si>
  <si>
    <t>הדברה של תוואי התהלוכה וחדקונית הדקל</t>
  </si>
  <si>
    <t>אירועים בגנים</t>
  </si>
  <si>
    <t>שיפוץ תאי שירותים במוסדות חינוך</t>
  </si>
  <si>
    <t xml:space="preserve">רכישת ציוד ספורט לבתי"ס </t>
  </si>
  <si>
    <t>שיפוץ חזיתות ומבנים במקומות שונים</t>
  </si>
  <si>
    <t>מעונות יום</t>
  </si>
  <si>
    <t>מתנ"ס רמות</t>
  </si>
  <si>
    <t>מערכת מחשובית לשקילה בתחנות מעבר וניהול כלי אצירה לפסולת ומחזור</t>
  </si>
  <si>
    <t>שיקום מנהרות וגשרים</t>
  </si>
  <si>
    <t>שיקום פארק הכט ,פארק שקמונה, טיילת מרידיאן ואצטדיון</t>
  </si>
  <si>
    <t>שיקום דקים ברחבי העיר</t>
  </si>
  <si>
    <t>שיקום חדרי שירותים ומקוואות</t>
  </si>
  <si>
    <t>תוכנית אב לספורט</t>
  </si>
  <si>
    <t xml:space="preserve">פרויקטים קטנים, שיפוצים, רכישות, הצטיידות, בטיחות מבני תרבות שונים </t>
  </si>
  <si>
    <t>קישוט העיר, דגלים, מיצגי אור</t>
  </si>
  <si>
    <t>הפירמידה משכן לאומנויות  - השלמות והצטיידות</t>
  </si>
  <si>
    <t>תח"צ נו"ש</t>
  </si>
  <si>
    <t>פיתוח ליד גנ"י ומבני ציבור</t>
  </si>
  <si>
    <t>התאמה לבתי ספר יחודיים</t>
  </si>
  <si>
    <t>תחנות אוטובוס וסככות ישנות</t>
  </si>
  <si>
    <t>מבנים מסוכנים, קירות תומכים</t>
  </si>
  <si>
    <t>החלפת עמודי תאורה</t>
  </si>
  <si>
    <t>ציוד תקשורת סלולרית</t>
  </si>
  <si>
    <t>אביזרי בטיחות בתנועה</t>
  </si>
  <si>
    <t>מצלמות לאיתור עבירות</t>
  </si>
  <si>
    <t>שדרוג מצלמות קיימות</t>
  </si>
  <si>
    <t>ניידת חמבגן - הצטיידות, תיקון ובלאי</t>
  </si>
  <si>
    <t>מגרשים חיצוניים, שיפוץ וציפוי ספורטקוט</t>
  </si>
  <si>
    <t>רח' מח"ל היטלים</t>
  </si>
  <si>
    <t>ידוע ציבור על עבודות בביצוע</t>
  </si>
  <si>
    <t>חביות לביעור חמץ והגנה לל"ג בעומר</t>
  </si>
  <si>
    <t>דחסניות ומכולות ברחבי העיר</t>
  </si>
  <si>
    <t>קרצ"ר</t>
  </si>
  <si>
    <t>מתקני כושר הקמה ושיקום</t>
  </si>
  <si>
    <t>מניעת שריפות-יצירת אזורי חייץ</t>
  </si>
  <si>
    <t>שיפוץ שיקום והעמדת פרגולות</t>
  </si>
  <si>
    <t>שיפוץ והצטידות משרדי חינוך</t>
  </si>
  <si>
    <t>הצללת חצרות בת"ס וגנ"י</t>
  </si>
  <si>
    <t>תכנון ומדידות</t>
  </si>
  <si>
    <t>הנגשה כללית - מוסדות חינוך</t>
  </si>
  <si>
    <t>התאמת כיתות לילדים לקויי שמיעה</t>
  </si>
  <si>
    <t>הנגשת אירועים</t>
  </si>
  <si>
    <t>טיפול בגשרים ומבני דרך</t>
  </si>
  <si>
    <t>שבילי אופניים ברחבי העיר</t>
  </si>
  <si>
    <t>תצוגת קבע במוזיאון העיר-ביה"ס הטמפלרי</t>
  </si>
  <si>
    <t>שיקום חורשות לאחר השריפה</t>
  </si>
  <si>
    <t>שדרוג תחנת דנו (גזם ואריזות)</t>
  </si>
  <si>
    <t>טיפול באסבסט בשטחים ציבוריים</t>
  </si>
  <si>
    <t>התקנת 150 איתורנים לרכבי עבודה</t>
  </si>
  <si>
    <t>שיפוץ הכלביה החדשה</t>
  </si>
  <si>
    <t>מיפוי תשתיות</t>
  </si>
  <si>
    <t>החלפת פחי אשפה בגנים (נגד חזירים ועורבים)</t>
  </si>
  <si>
    <t>שילוט בגנים ובגינות הכלבים</t>
  </si>
  <si>
    <t>אכיפה בעזרת מצלמות בנת"צ</t>
  </si>
  <si>
    <t>שיקום וצביעה - חזיתות בית ספר</t>
  </si>
  <si>
    <t>מיזוג אולמות ספורט בית ספריים</t>
  </si>
  <si>
    <t>שיפוץ מחלקה איזורית באיזור מערב חיפה</t>
  </si>
  <si>
    <t>בניית אגף בית ספר אליאנס</t>
  </si>
  <si>
    <t>חיזוק רע"ד עירוני א אגף א</t>
  </si>
  <si>
    <t>מרכז הורים וילדים</t>
  </si>
  <si>
    <t>הפרדה מפלסית במת"מ</t>
  </si>
  <si>
    <t>מגורים, מלונאות והתחדשות עירונית</t>
  </si>
  <si>
    <t>תוכניות שונות, שיתוף ציבור, נכסים עירונים ושימור</t>
  </si>
  <si>
    <t>תעסוקה, תשתיות ודרכים</t>
  </si>
  <si>
    <t>השלמה פיתוח בשכונות - היטל דרכים</t>
  </si>
  <si>
    <t>אזור תעשיה חפ/1704 ליד הצ'ק פוסט</t>
  </si>
  <si>
    <t>אזור תעשיה חפ/1767 תכנון</t>
  </si>
  <si>
    <t>אזור תעשיה חפ/1706 תכנון</t>
  </si>
  <si>
    <t>רמת אלמוגי (אנטנות)</t>
  </si>
  <si>
    <t>מחשב לכל ילד (נייח)</t>
  </si>
  <si>
    <t>מחשב לכל תלמיד (נייד)</t>
  </si>
  <si>
    <t>שיקום ואדיות</t>
  </si>
  <si>
    <t>בית הכט</t>
  </si>
  <si>
    <t>בית המוזיקה</t>
  </si>
  <si>
    <t>סינמטק</t>
  </si>
  <si>
    <t>תוכנית מתאר חיפה</t>
  </si>
  <si>
    <t>דרגנועים ברחבי העיר</t>
  </si>
  <si>
    <t>שיפורי בטיחות</t>
  </si>
  <si>
    <t>שטיפות כלליות וחומרים במתחמים מיוחדים</t>
  </si>
  <si>
    <t>טיפול באוכלוסיית חיות בר</t>
  </si>
  <si>
    <t>הקמת תחנות להאכלת חתולים</t>
  </si>
  <si>
    <t>ציוד בטיחות רמזורים</t>
  </si>
  <si>
    <t>גן המדעטק</t>
  </si>
  <si>
    <t>השבת מים</t>
  </si>
  <si>
    <t xml:space="preserve">מצופי הפרדה חוף השקט  </t>
  </si>
  <si>
    <t>כרמלית - השלמות לדרישות כיבוי אש</t>
  </si>
  <si>
    <t>בניית גן ילדים קריית חיים מערבית</t>
  </si>
  <si>
    <t>בניית גן ילדים כרמל מערבי</t>
  </si>
  <si>
    <t>עיצוב ספריות</t>
  </si>
  <si>
    <t>עיצוב מרחבי למידה</t>
  </si>
  <si>
    <t>החלפת חלונות,דלתות סורגים ומעקות במוס"ח</t>
  </si>
  <si>
    <t>פתיחת גנ"י חדשים (הצטיידות)</t>
  </si>
  <si>
    <t xml:space="preserve">מיזוג אולמות ספורט עירוניים </t>
  </si>
  <si>
    <t xml:space="preserve">שיפוץ מבני האגף </t>
  </si>
  <si>
    <t>מערכת תוכנת יתרון</t>
  </si>
  <si>
    <t>פינוי פסולת בשטחים עירוניים</t>
  </si>
  <si>
    <t>חיזוק רע"ד ת. קרית חיים</t>
  </si>
  <si>
    <t>שני מגרשי סחבק</t>
  </si>
  <si>
    <t>הוצאות גביית היטלי פיתוח</t>
  </si>
  <si>
    <t xml:space="preserve">פרוייקט חותם </t>
  </si>
  <si>
    <t>תחבורה ובינוי</t>
  </si>
  <si>
    <t>סה"כ תחבורה ובינוי</t>
  </si>
  <si>
    <t>תיקון ליקויי בטיחות במבני הפיס</t>
  </si>
  <si>
    <t>זמזמים לעיוורים</t>
  </si>
  <si>
    <t>גן אברהם שטח ומרכזית חוף הכרמל</t>
  </si>
  <si>
    <t>שילוט הסטורי</t>
  </si>
  <si>
    <t>הנגשת כיתות ליקויי ראיה</t>
  </si>
  <si>
    <t>שיפוץ שער פלמר</t>
  </si>
  <si>
    <t xml:space="preserve">ריהוט כיתות בבתי ספר </t>
  </si>
  <si>
    <t>תשתית טעינה חשמלית לרכבים חשמליים פרטיים</t>
  </si>
  <si>
    <t>פעילות הסברה להפחתת ייצור פסולת ביתית ושמירת הנקיון ברחבי העיר</t>
  </si>
  <si>
    <t>שיפורי תאורה</t>
  </si>
  <si>
    <t>טיפול בעצי אקליפטוס</t>
  </si>
  <si>
    <t>שדרוג ברזיות</t>
  </si>
  <si>
    <t>סקר מערכות מים</t>
  </si>
  <si>
    <t>עגלות חץ מעברים תת קרקעיים</t>
  </si>
  <si>
    <t>תמיכה ושירות תוכנת בקרת כניסה</t>
  </si>
  <si>
    <t>מחשוב נתוני מרפאות</t>
  </si>
  <si>
    <t>שיקום רחבת החלקה וריקודי עם - חוף נאות</t>
  </si>
  <si>
    <t>שיקום טיילת בת גלים</t>
  </si>
  <si>
    <t>תכנון הקמת בריכת פעוטות חוף נאות</t>
  </si>
  <si>
    <t xml:space="preserve">עמודי חסימה בולדרים </t>
  </si>
  <si>
    <t>מיגון מינהל הנדסה</t>
  </si>
  <si>
    <t>רכישת אמצעי תקשורת אחרים</t>
  </si>
  <si>
    <t>חניון משאיות</t>
  </si>
  <si>
    <t>תכנון ראשוני טיילת קרית חיים חוף כאן</t>
  </si>
  <si>
    <t>פיתוח מתחם חביבה רייך (כולל חניון)</t>
  </si>
  <si>
    <t>רח' יורדי הים - תכנון והעתקת 4 עמודי חשמל כולל פינויים</t>
  </si>
  <si>
    <t>תכנון וביצוע התאמות לשביל אופנים בטיילת בת גלים</t>
  </si>
  <si>
    <t>ביצוע שצפ"ים</t>
  </si>
  <si>
    <t>פיתוח שצ"פ ברל כצנלסון</t>
  </si>
  <si>
    <t>בניית גן ילדים ואדי סאליב</t>
  </si>
  <si>
    <t>התאמת מזור</t>
  </si>
  <si>
    <t>עיצוב מרחבי הכלה בהתאם ליחודיות בית הספר</t>
  </si>
  <si>
    <t>עיצוב הגן העתידי בהתאם ליחודיות הגן</t>
  </si>
  <si>
    <t>שיפוץ ורה ארגון ספריית תיכון אלכרמה</t>
  </si>
  <si>
    <t>שיפוץ ורה ארגון והצטיידות יח' טיפולית שפ"ח</t>
  </si>
  <si>
    <t>שיפוץ מבנה השפ"ח ותוספת קומה</t>
  </si>
  <si>
    <t>בי"ס חייואר- תוספת אגף והצטיידות</t>
  </si>
  <si>
    <t>ביצוע חניון ליד אינטל כחול לבן סלילה, תאורה עצים וחשמל</t>
  </si>
  <si>
    <t>תוכנית אב לתחבורה ציבורית</t>
  </si>
  <si>
    <t>השלמת שביל אופניים בה"ד עד שדרות בת גלים - קטע בין טילת הבה"ד עד בת גלים</t>
  </si>
  <si>
    <t>מרכז בקרה מטרופולין חיפה</t>
  </si>
  <si>
    <t>שדרוג מצלמות אבטחה באולמות ספורט</t>
  </si>
  <si>
    <t>סימון מרחקי הליכה ושילוט ברחבי העיר</t>
  </si>
  <si>
    <t>הצטיידות אולם חליסה</t>
  </si>
  <si>
    <t>סלילת כביש גישה ורחבה לאולם בארי</t>
  </si>
  <si>
    <t>הצטיידות אולמות מתקנים עירוניים</t>
  </si>
  <si>
    <t>קריטריום אופני כביש</t>
  </si>
  <si>
    <t>בטיחות מבנים</t>
  </si>
  <si>
    <t>מיחשוב תהליכים תיוק, סריקה ותמרור חניות</t>
  </si>
  <si>
    <t>רשות הספורט</t>
  </si>
  <si>
    <t>סה"כ רשות הספורט</t>
  </si>
  <si>
    <t>ת"ש מעבר תת קרקעי דולפין</t>
  </si>
  <si>
    <t>ספריה ומועדון קרית אליעזר</t>
  </si>
  <si>
    <t xml:space="preserve">שיפוץ שוק תלפיות </t>
  </si>
  <si>
    <t>שיפוץ בסטות ומרקיזות במתחם שוק תלפיות</t>
  </si>
  <si>
    <t>פרויקטים עירונים וכללי</t>
  </si>
  <si>
    <t>שירותים מונעים (שיפוץ והצטידות)</t>
  </si>
  <si>
    <t>מצלמות לפיילוט 20 דקות</t>
  </si>
  <si>
    <t>טמוני קרקע</t>
  </si>
  <si>
    <t>הצטיידות (חרמשים, מפוחים וחומרים)</t>
  </si>
  <si>
    <t>נקיון באירועים</t>
  </si>
  <si>
    <t>מוקדי מיחזור שכונתיים</t>
  </si>
  <si>
    <t>פינוי דירות צווי בתי משפט (אספני גרוטאות)</t>
  </si>
  <si>
    <t>התקנות אל פסק</t>
  </si>
  <si>
    <t>מצלמות גוף למפקחים</t>
  </si>
  <si>
    <t>קיבוע פחי אשפה נגד חזירי בר</t>
  </si>
  <si>
    <t>מצלמות להגברת הבטחון</t>
  </si>
  <si>
    <t>טיפול בשובר גלים (דורבן) חוף זמיר</t>
  </si>
  <si>
    <t xml:space="preserve">הכשרת נקודה להורדת כלי שייט </t>
  </si>
  <si>
    <t>גנים תלויים ברחובות מדרגות</t>
  </si>
  <si>
    <t>מתנ"ס נווה יוסף - בניה ושיפוצים</t>
  </si>
  <si>
    <t>פינוי אשפה</t>
  </si>
  <si>
    <t>תחנת מעבר דנו</t>
  </si>
  <si>
    <t>ניקוי מיוחד</t>
  </si>
  <si>
    <t>מיחזור</t>
  </si>
  <si>
    <t>רכש ושידרוגים טכנולוגיים</t>
  </si>
  <si>
    <t>הקמת שירותים ציבוריים יבילים ברחבי העיר לפי תכנון מינהל הנדסה</t>
  </si>
  <si>
    <t>חתולים</t>
  </si>
  <si>
    <t>מרפאה</t>
  </si>
  <si>
    <t>כללי</t>
  </si>
  <si>
    <t xml:space="preserve"> פינוי והובלת בע"ח</t>
  </si>
  <si>
    <t>טיפול בחזירי בר</t>
  </si>
  <si>
    <t>טיפול בחזירי בר - בצ"מ</t>
  </si>
  <si>
    <t>אגף תשתיות עירוניות</t>
  </si>
  <si>
    <t>שיפור פני העיר</t>
  </si>
  <si>
    <t>שיפוץ מקומי</t>
  </si>
  <si>
    <t>תאורה</t>
  </si>
  <si>
    <t>הארת מתחמים מיוחדים</t>
  </si>
  <si>
    <t>פחי אשפה</t>
  </si>
  <si>
    <t>תמרורים ותחנות אוטובוס</t>
  </si>
  <si>
    <t>חבלים תפעוליים - השכונה שלנו</t>
  </si>
  <si>
    <t>השכונה שלנו</t>
  </si>
  <si>
    <t>הנחיות אגף תכנון דרכים</t>
  </si>
  <si>
    <t>ציוד ושוטף</t>
  </si>
  <si>
    <t>בקרת רמזורים ותנועה</t>
  </si>
  <si>
    <t>סה"כ שיפור פני העיר</t>
  </si>
  <si>
    <t>גינות כלבים (ל- 6 גנים)</t>
  </si>
  <si>
    <t>גני משחק במימון מפעל הפיס</t>
  </si>
  <si>
    <t>שיקום גנים</t>
  </si>
  <si>
    <t>נקיון גנים</t>
  </si>
  <si>
    <t>הצללות</t>
  </si>
  <si>
    <t>כריתה, גיזום , טיפול בצמחים פולשניים, טיפוח</t>
  </si>
  <si>
    <t>כריתה וגיזום עצים</t>
  </si>
  <si>
    <t>שתילה ושתילים</t>
  </si>
  <si>
    <t>הדברה</t>
  </si>
  <si>
    <t>ביצוע קווי ניקוז חדשים</t>
  </si>
  <si>
    <t>תכנון ותכנית אב לניקוז</t>
  </si>
  <si>
    <t>סה"כ אגף תשתיות עירוניות</t>
  </si>
  <si>
    <t>תחנות מצילים נוספות</t>
  </si>
  <si>
    <t>פירוק שובר גלים (דורבן) חוף זמיר</t>
  </si>
  <si>
    <t>טיילת בת גלים</t>
  </si>
  <si>
    <t>הכשרת נקודות להורדת כלי שייט</t>
  </si>
  <si>
    <t>הג"א , מקלטים, ציוד ושוטף</t>
  </si>
  <si>
    <t>מצלמות בשכונות</t>
  </si>
  <si>
    <t>ציוד חירום שוטף (גדרות, פנסים, רמקולים וכו')</t>
  </si>
  <si>
    <t>הנגשה ובטיחות</t>
  </si>
  <si>
    <t>נגישות מתו"ס (מבנים, תשתיות וסביבה) - כולל מבני חינוך</t>
  </si>
  <si>
    <t>השבחת נכסים</t>
  </si>
  <si>
    <t xml:space="preserve">השבחת מבנים, טיוב, שיפוץ,הסרת סכנה בנכסים ציבורים, רישום ופרצלציה, מדידות והריסת מבנים </t>
  </si>
  <si>
    <t>רכישת נכסים, פרסום מכרזים, פינוי פולשים וניהול הליכים משפטיים</t>
  </si>
  <si>
    <t>סקר נכסים של מבני חינוך לאיתור פוטנציאל תגבור וניצול אופטימלי של מגרשים "חומים"</t>
  </si>
  <si>
    <t>בטיחות</t>
  </si>
  <si>
    <t>תשתיות דרגנועים, הולכי רגל, אופניים ותחבורה ציבורית</t>
  </si>
  <si>
    <t>הסדרת תנועה וכבישים</t>
  </si>
  <si>
    <t>הסדרת חניה ברחובות</t>
  </si>
  <si>
    <t>הסדרת צמתים ושינויים גאומטריים</t>
  </si>
  <si>
    <t>תוכניות אב</t>
  </si>
  <si>
    <t>תוכנית אב לחניה</t>
  </si>
  <si>
    <t>הסדרת פרויקטים - התחדשות</t>
  </si>
  <si>
    <t>שכ"ט שמאים ועו"ד חיצוניים</t>
  </si>
  <si>
    <t>תכנון ירידות מרכס הכרמל</t>
  </si>
  <si>
    <t>טיילות ושבילי אופניים</t>
  </si>
  <si>
    <t>בי"ס רמת הנשיא-הצטיידות</t>
  </si>
  <si>
    <t>בניית גן ילדים בבת גלים</t>
  </si>
  <si>
    <t>מיחשוב מינהל הנדסה ויעודי קרקע</t>
  </si>
  <si>
    <t>תכנון בניה בית יעקב יסודי - השלמה ל- 32 כיתות</t>
  </si>
  <si>
    <t>תכנון בניית אגף בי"ס פיכמן</t>
  </si>
  <si>
    <t>תכנון בי"ס תיכון נאות פרס - 42 כיתות</t>
  </si>
  <si>
    <t>בניית גן ילדים בנווה שאנן</t>
  </si>
  <si>
    <t>תכנון בניית גן ילדים יחודי במערב העיר</t>
  </si>
  <si>
    <t>תכנון תוספת בנייה בי"ס דתי לקהילת צאנז</t>
  </si>
  <si>
    <t>תכנון תוספת כתות-בי"ס רמב"ם</t>
  </si>
  <si>
    <t>הנגשה פיזית פרטנית בתי"ס</t>
  </si>
  <si>
    <t>תכנון בי"ס חרדי נתיבות משה-32 כתות</t>
  </si>
  <si>
    <t>תכנון בי"ס חרדי נווה שאנן-18 כתות</t>
  </si>
  <si>
    <t>תכנון בי"ס יסודי קרית חיים-12 כתות</t>
  </si>
  <si>
    <t>תכנון בי"ס יסודי ורדיה 18 כיתות</t>
  </si>
  <si>
    <t>תכנון תוספת אגף-חט"ב ליאובק</t>
  </si>
  <si>
    <t>תכנון חט"ב רעות-קרית אליעזר</t>
  </si>
  <si>
    <t>תכנון בי"ס יסודי בנות גור 8 כיתות</t>
  </si>
  <si>
    <t>תכנון בניית גני ילדים גור-4 גנים</t>
  </si>
  <si>
    <t>תכנון בי"ס על יסודי בנות גור-3 כתות</t>
  </si>
  <si>
    <t>רב שנתי</t>
  </si>
  <si>
    <t>מינהלת 2030 - פרויקטים</t>
  </si>
  <si>
    <t>פרויקטים לפיתוח עירוני</t>
  </si>
  <si>
    <t>תיקוני שבר ושיקום</t>
  </si>
  <si>
    <t>גידור וטיפול בחזירי בר</t>
  </si>
  <si>
    <t xml:space="preserve">איזורי חיץ ושיקום ואדיות </t>
  </si>
  <si>
    <t xml:space="preserve">שיפוצים ותחזוקה </t>
  </si>
  <si>
    <t xml:space="preserve">הסדרי תנועה </t>
  </si>
  <si>
    <t xml:space="preserve">מצלמות ואביזרי אכיפה </t>
  </si>
  <si>
    <t xml:space="preserve">הצטיידות מרכז ימי </t>
  </si>
  <si>
    <t xml:space="preserve">שיפוץ מסגרות וספסלים </t>
  </si>
  <si>
    <t>פארק הספורט בק. חיים</t>
  </si>
  <si>
    <t>מבני תרבות וחינוך במימון הפיס</t>
  </si>
  <si>
    <t>אולם ספורט נאות פרס</t>
  </si>
  <si>
    <t>סה"כ מבני תרבות וחינוך במימון הפיס</t>
  </si>
  <si>
    <t>שיפוץ היכל העירייה - רחבת כניסה</t>
  </si>
  <si>
    <t>שיפוץ היכל העירייה - מעטפת</t>
  </si>
  <si>
    <t>מרכז קהילתי ימי</t>
  </si>
  <si>
    <t>מבנה יביל חט"ב לאו בק</t>
  </si>
  <si>
    <t>גנ"י יחל ישראל</t>
  </si>
  <si>
    <t>נטיעות וטיפול בעצים</t>
  </si>
  <si>
    <t>הסדרי תנועה ברכבת</t>
  </si>
  <si>
    <t>מתנ"ס נווה יוסף - בניית מרכז נוער ומקום פעילות לצופים</t>
  </si>
  <si>
    <t>מערת אליהו הנביא</t>
  </si>
  <si>
    <t>עבודות תאורה לטובת הבעלים</t>
  </si>
  <si>
    <t>ייעוץ פרויקטים</t>
  </si>
  <si>
    <t>תכנית אב לחינוך</t>
  </si>
  <si>
    <t>תשתיות והפקות לאירועים</t>
  </si>
  <si>
    <t xml:space="preserve">הקמת שירותים ציבוריים </t>
  </si>
  <si>
    <t xml:space="preserve">שיקום המרחב הציבורי </t>
  </si>
  <si>
    <t>פלייס מייקינג</t>
  </si>
  <si>
    <t>מייזם תיירות ברחובות מדרגות</t>
  </si>
  <si>
    <t xml:space="preserve">החלפת מתקני משחק </t>
  </si>
  <si>
    <t>שיקום, ניקוי , שדרוג</t>
  </si>
  <si>
    <t>עדכון תכנית אב לניקוז</t>
  </si>
  <si>
    <t>עבודות שיקום ובניה בחופי הרחצה</t>
  </si>
  <si>
    <t>מיזמים תיירותיים ושיווק בינלאומי</t>
  </si>
  <si>
    <t>פיתוח פרויקטים תיירותיים בחיפה</t>
  </si>
  <si>
    <t>בניה בטיילת ביפה נוף</t>
  </si>
  <si>
    <t>מרכז רב תכליתי נווה פז</t>
  </si>
  <si>
    <t>מרכז קלור בשכונת הדר</t>
  </si>
  <si>
    <t>החלפה ושיקום מתקני משחק בחצרות גנ"י</t>
  </si>
  <si>
    <t>שתילים רב שנתיים</t>
  </si>
  <si>
    <t>פיתוח במימון מוסדות וממשלה</t>
  </si>
  <si>
    <t>קרית הספורט</t>
  </si>
  <si>
    <t>בניית  גני ילדים נאות פרס</t>
  </si>
  <si>
    <t>שיפוץ ובינוי בי"ס מוריה ברקאי</t>
  </si>
  <si>
    <t>שיפוץ ובינוי בי"ס צביה</t>
  </si>
  <si>
    <t>נקיון לאחר אירועים בגנים ושצ"פים</t>
  </si>
  <si>
    <t>חוק האריזות  - הפרדה במקור כולל רכש משאיות , כלי אצירה, אביזרים נדרשים וסקרים</t>
  </si>
  <si>
    <t>פינוי אשפה (כולל  גזם, צמיגים , נייר וקרטון)</t>
  </si>
  <si>
    <t>תחנות הצלה חדשות</t>
  </si>
  <si>
    <t>הסדרי תנועה ובטיחות</t>
  </si>
  <si>
    <t>מועדון שיט וחתירה</t>
  </si>
  <si>
    <t>מרכז קהילתי ורדיה</t>
  </si>
  <si>
    <t>מבנים מסוכנים - אגף לרישוי הבניה</t>
  </si>
  <si>
    <t>תקציב פיתוח 2021</t>
  </si>
  <si>
    <t>מבואות דרומיים שלב ב'</t>
  </si>
  <si>
    <t>מורדות לינקולן</t>
  </si>
  <si>
    <t>מטרופן - תכנון</t>
  </si>
  <si>
    <t>תחנות אוטובוס ותחנות קצה</t>
  </si>
  <si>
    <t>מדרגות איצקוביץ</t>
  </si>
  <si>
    <t>תשלום למי כרמל עבור משרד הבטחון</t>
  </si>
  <si>
    <t>דמי הקמת מבנים ציבוריים (אגרות מים וביוב)</t>
  </si>
  <si>
    <t>קירוי מתחם סירקין</t>
  </si>
  <si>
    <t>העמקת החוף השקט</t>
  </si>
  <si>
    <t>שיפוץ סירות</t>
  </si>
  <si>
    <t>תכנון בניית גן ילדים למגזר הערבי-רמת הנשיא/עין הים</t>
  </si>
  <si>
    <t>משושים חוף כאן</t>
  </si>
  <si>
    <t>תכנית אב להתמודדות עם שינויי האקלים</t>
  </si>
  <si>
    <t>תכנית אב לקידום אנרגיות מתחדשות וצמצום צריכת האנרגיה</t>
  </si>
  <si>
    <t>תכנית אב לחופים</t>
  </si>
  <si>
    <t xml:space="preserve"> בית מיינץ</t>
  </si>
  <si>
    <t>אולמות ספורט</t>
  </si>
  <si>
    <t>פארקלטים</t>
  </si>
  <si>
    <t>עבודות בטיחות וביטחון בתי ספר יחודיים</t>
  </si>
  <si>
    <t xml:space="preserve">שיפוץ והצטיידות מוסדות לא עירוניים </t>
  </si>
  <si>
    <t>שיפוצי שבר בבי"ס יחודיים וטיפול במפגעים מסוכנים</t>
  </si>
  <si>
    <t>שיפוצי שבר בבי"ס וטיפול במפגעים מסוכנים</t>
  </si>
  <si>
    <t>הצללת חצרות בת"ס וגנ"י יחודיים</t>
  </si>
  <si>
    <t>מרכז אומנות - רחבת התיאטרון העירוני</t>
  </si>
  <si>
    <t>מתקני פנאי וספורט</t>
  </si>
  <si>
    <t>שצ"פ מתחם שוק תלפיות</t>
  </si>
  <si>
    <t>גגות ירוקים על מבני ציבור</t>
  </si>
  <si>
    <t>מרכז מוסיקה ביפה נוף</t>
  </si>
  <si>
    <t>קיש קפה</t>
  </si>
  <si>
    <t>מתחמי אומנים</t>
  </si>
  <si>
    <t>בית העמותות</t>
  </si>
  <si>
    <t>סה"כ מינהלי תפעול</t>
  </si>
  <si>
    <t xml:space="preserve">                      תקציב פיתוח רב שנתי באלפי ₪</t>
  </si>
  <si>
    <t xml:space="preserve">                      תקציב פיתוח 2021 באלפי ₪</t>
  </si>
  <si>
    <t xml:space="preserve">                נושא</t>
  </si>
  <si>
    <t xml:space="preserve">                              העבודה</t>
  </si>
  <si>
    <t xml:space="preserve">                  תקציב פיתוח 2021 באלפי ₪</t>
  </si>
  <si>
    <t xml:space="preserve">                  תקציב פיתוח רב שנתי באלפי ₪</t>
  </si>
  <si>
    <t xml:space="preserve">                             העבודה</t>
  </si>
  <si>
    <t xml:space="preserve">                 תקציב פיתוח 2021 באלפי ₪</t>
  </si>
  <si>
    <t xml:space="preserve">          תקציב פיתוח רב שנתי באלפי ₪</t>
  </si>
  <si>
    <t xml:space="preserve">                        נושא</t>
  </si>
  <si>
    <t xml:space="preserve">                   נושא</t>
  </si>
  <si>
    <t xml:space="preserve">מס'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</si>
</sst>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</numFmts>
  <fonts count="15" x14ac:knownFonts="1">
    <font>
      <sz val="11"/>
      <color theme="1"/>
      <name val="Calibri"/>
      <family val="2"/>
      <charset val="177"/>
      <scheme val="minor"/>
    </font>
    <font>
      <b/>
      <sz val="20"/>
      <name val="Arial"/>
      <family val="2"/>
    </font>
    <font>
      <sz val="20"/>
      <name val="Times New Roman"/>
      <family val="1"/>
      <charset val="177"/>
    </font>
    <font>
      <b/>
      <u/>
      <sz val="20"/>
      <name val="Arial"/>
      <family val="2"/>
    </font>
    <font>
      <sz val="20"/>
      <name val="Times New Roman"/>
      <family val="1"/>
    </font>
    <font>
      <b/>
      <sz val="20"/>
      <name val="Times New Roman"/>
      <family val="1"/>
    </font>
    <font>
      <sz val="20"/>
      <name val="Arial"/>
      <family val="2"/>
    </font>
    <font>
      <b/>
      <sz val="20"/>
      <name val="Times New Roman"/>
      <family val="1"/>
      <charset val="177"/>
    </font>
    <font>
      <u/>
      <sz val="10"/>
      <color indexed="12"/>
      <name val="Arial"/>
      <family val="2"/>
    </font>
    <font>
      <sz val="20"/>
      <name val="MS Sans Serif"/>
      <family val="2"/>
      <charset val="177"/>
    </font>
    <font>
      <sz val="18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77"/>
      <scheme val="minor"/>
    </font>
    <font>
      <b/>
      <sz val="20"/>
      <color rgb="FFFF0000"/>
      <name val="Times New Roman"/>
      <family val="1"/>
    </font>
    <font>
      <sz val="20"/>
      <color theme="1"/>
      <name val="Calibri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3" fontId="4" fillId="0" borderId="1" xfId="0" applyNumberFormat="1" applyFont="1" applyFill="1" applyBorder="1" applyAlignment="1">
      <alignment horizontal="right" vertical="center"/>
    </xf>
    <xf numFmtId="164" fontId="5" fillId="0" borderId="1" xfId="1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3" fontId="4" fillId="0" borderId="1" xfId="2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/>
    <xf numFmtId="0" fontId="11" fillId="0" borderId="0" xfId="0" applyFont="1" applyFill="1"/>
    <xf numFmtId="0" fontId="0" fillId="0" borderId="0" xfId="0" applyFill="1"/>
    <xf numFmtId="164" fontId="4" fillId="0" borderId="0" xfId="0" applyNumberFormat="1" applyFont="1" applyFill="1" applyAlignment="1">
      <alignment vertical="center"/>
    </xf>
    <xf numFmtId="3" fontId="13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right" vertical="center" wrapText="1"/>
    </xf>
    <xf numFmtId="0" fontId="10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4" fillId="0" borderId="2" xfId="0" applyNumberFormat="1" applyFont="1" applyFill="1" applyBorder="1" applyAlignment="1">
      <alignment horizontal="right" vertical="center"/>
    </xf>
    <xf numFmtId="164" fontId="5" fillId="0" borderId="2" xfId="1" applyNumberFormat="1" applyFont="1" applyFill="1" applyBorder="1" applyAlignment="1">
      <alignment horizontal="right" vertical="center" wrapText="1"/>
    </xf>
    <xf numFmtId="164" fontId="5" fillId="0" borderId="3" xfId="1" applyNumberFormat="1" applyFont="1" applyFill="1" applyBorder="1" applyAlignment="1">
      <alignment horizontal="right" vertical="center" wrapText="1"/>
    </xf>
    <xf numFmtId="3" fontId="4" fillId="0" borderId="4" xfId="0" applyNumberFormat="1" applyFont="1" applyFill="1" applyBorder="1" applyAlignment="1">
      <alignment horizontal="right" vertical="center"/>
    </xf>
    <xf numFmtId="3" fontId="4" fillId="0" borderId="4" xfId="0" applyNumberFormat="1" applyFont="1" applyFill="1" applyBorder="1" applyAlignment="1">
      <alignment vertical="center"/>
    </xf>
    <xf numFmtId="164" fontId="5" fillId="0" borderId="4" xfId="1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3" fontId="4" fillId="0" borderId="6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horizontal="right" vertical="center"/>
    </xf>
    <xf numFmtId="164" fontId="5" fillId="0" borderId="8" xfId="1" applyNumberFormat="1" applyFont="1" applyFill="1" applyBorder="1" applyAlignment="1">
      <alignment horizontal="right" vertical="center" wrapText="1"/>
    </xf>
    <xf numFmtId="0" fontId="0" fillId="0" borderId="0" xfId="0" applyBorder="1"/>
    <xf numFmtId="164" fontId="5" fillId="0" borderId="0" xfId="1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 wrapText="1"/>
    </xf>
    <xf numFmtId="3" fontId="0" fillId="0" borderId="0" xfId="0" applyNumberFormat="1"/>
    <xf numFmtId="164" fontId="0" fillId="0" borderId="0" xfId="0" applyNumberFormat="1"/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3" fontId="0" fillId="0" borderId="0" xfId="0" applyNumberFormat="1" applyFill="1"/>
    <xf numFmtId="43" fontId="3" fillId="0" borderId="5" xfId="1" applyFont="1" applyFill="1" applyBorder="1" applyAlignment="1">
      <alignment horizontal="right" vertical="center" wrapText="1"/>
    </xf>
    <xf numFmtId="43" fontId="4" fillId="0" borderId="4" xfId="1" applyFont="1" applyFill="1" applyBorder="1" applyAlignment="1">
      <alignment horizontal="right" vertical="center"/>
    </xf>
    <xf numFmtId="43" fontId="12" fillId="0" borderId="0" xfId="1" applyFont="1"/>
    <xf numFmtId="3" fontId="4" fillId="0" borderId="3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/>
    </xf>
    <xf numFmtId="3" fontId="4" fillId="0" borderId="3" xfId="2" applyNumberFormat="1" applyFont="1" applyFill="1" applyBorder="1" applyAlignment="1">
      <alignment horizontal="right" vertical="center"/>
    </xf>
    <xf numFmtId="3" fontId="4" fillId="0" borderId="3" xfId="3" applyNumberFormat="1" applyFont="1" applyFill="1" applyBorder="1" applyAlignment="1" applyProtection="1">
      <alignment horizontal="right" vertical="center"/>
    </xf>
    <xf numFmtId="0" fontId="1" fillId="0" borderId="16" xfId="0" applyFont="1" applyFill="1" applyBorder="1" applyAlignment="1">
      <alignment horizontal="center" vertical="center"/>
    </xf>
    <xf numFmtId="43" fontId="4" fillId="0" borderId="2" xfId="1" applyFont="1" applyFill="1" applyBorder="1" applyAlignment="1">
      <alignment horizontal="right" vertical="center"/>
    </xf>
    <xf numFmtId="43" fontId="4" fillId="0" borderId="1" xfId="1" applyFont="1" applyFill="1" applyBorder="1" applyAlignment="1">
      <alignment horizontal="right" vertical="center"/>
    </xf>
    <xf numFmtId="43" fontId="4" fillId="0" borderId="3" xfId="1" applyFont="1" applyFill="1" applyBorder="1" applyAlignment="1">
      <alignment horizontal="right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right" vertical="center"/>
    </xf>
    <xf numFmtId="0" fontId="1" fillId="0" borderId="15" xfId="0" applyFont="1" applyFill="1" applyBorder="1" applyAlignment="1">
      <alignment horizontal="right" vertical="center"/>
    </xf>
    <xf numFmtId="0" fontId="1" fillId="0" borderId="15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right" vertical="center" wrapText="1"/>
    </xf>
    <xf numFmtId="164" fontId="5" fillId="0" borderId="21" xfId="1" applyNumberFormat="1" applyFont="1" applyFill="1" applyBorder="1" applyAlignment="1">
      <alignment horizontal="right" vertical="center" wrapText="1"/>
    </xf>
    <xf numFmtId="164" fontId="5" fillId="0" borderId="19" xfId="1" applyNumberFormat="1" applyFont="1" applyFill="1" applyBorder="1" applyAlignment="1">
      <alignment horizontal="right" vertical="center" wrapText="1"/>
    </xf>
    <xf numFmtId="164" fontId="5" fillId="0" borderId="22" xfId="1" applyNumberFormat="1" applyFont="1" applyFill="1" applyBorder="1" applyAlignment="1">
      <alignment horizontal="right" vertical="center" wrapText="1"/>
    </xf>
    <xf numFmtId="164" fontId="5" fillId="0" borderId="23" xfId="1" applyNumberFormat="1" applyFont="1" applyFill="1" applyBorder="1" applyAlignment="1">
      <alignment horizontal="right" vertical="center" wrapText="1"/>
    </xf>
    <xf numFmtId="0" fontId="1" fillId="0" borderId="24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164" fontId="5" fillId="0" borderId="5" xfId="1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right" vertical="center"/>
    </xf>
    <xf numFmtId="3" fontId="4" fillId="0" borderId="29" xfId="0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היפר-קישור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:T354"/>
  <sheetViews>
    <sheetView showZeros="0" rightToLeft="1" topLeftCell="E1" zoomScale="40" zoomScaleNormal="40" workbookViewId="0">
      <pane xSplit="3" ySplit="8" topLeftCell="H9" activePane="bottomRight" state="frozen"/>
      <selection activeCell="E1" sqref="E1"/>
      <selection pane="topRight" activeCell="H1" sqref="H1"/>
      <selection pane="bottomLeft" activeCell="E9" sqref="E9"/>
      <selection pane="bottomRight" activeCell="AK14" sqref="AK14"/>
    </sheetView>
  </sheetViews>
  <sheetFormatPr defaultRowHeight="15" x14ac:dyDescent="0.25"/>
  <cols>
    <col min="3" max="3" width="2" bestFit="1" customWidth="1"/>
    <col min="5" max="5" width="4.28515625" customWidth="1"/>
    <col min="6" max="6" width="10.140625" customWidth="1"/>
    <col min="7" max="7" width="58.5703125" style="22" customWidth="1"/>
    <col min="8" max="8" width="23.140625" customWidth="1"/>
    <col min="9" max="9" width="20.42578125" customWidth="1"/>
    <col min="10" max="10" width="18.42578125" customWidth="1"/>
    <col min="11" max="11" width="19.42578125" customWidth="1"/>
    <col min="12" max="12" width="20.28515625" customWidth="1"/>
    <col min="13" max="13" width="20.85546875" customWidth="1"/>
    <col min="14" max="14" width="19.28515625" customWidth="1"/>
    <col min="15" max="15" width="17.42578125" customWidth="1"/>
    <col min="16" max="16" width="20.85546875" bestFit="1" customWidth="1"/>
    <col min="17" max="17" width="20.42578125" customWidth="1"/>
    <col min="19" max="19" width="13.42578125" bestFit="1" customWidth="1"/>
  </cols>
  <sheetData>
    <row r="5" spans="6:20" ht="15.75" thickBot="1" x14ac:dyDescent="0.3"/>
    <row r="6" spans="6:20" ht="82.5" customHeight="1" thickBot="1" x14ac:dyDescent="0.3">
      <c r="F6" s="57"/>
      <c r="G6" s="78" t="s">
        <v>0</v>
      </c>
      <c r="H6" s="61" t="s">
        <v>557</v>
      </c>
      <c r="I6" s="62"/>
      <c r="J6" s="62"/>
      <c r="K6" s="62"/>
      <c r="L6" s="66"/>
      <c r="M6" s="63" t="s">
        <v>556</v>
      </c>
      <c r="N6" s="64"/>
      <c r="O6" s="64"/>
      <c r="P6" s="64"/>
      <c r="Q6" s="65"/>
    </row>
    <row r="7" spans="6:20" ht="1.5" customHeight="1" thickBot="1" x14ac:dyDescent="0.3">
      <c r="F7" s="76" t="s">
        <v>1</v>
      </c>
      <c r="G7" s="77" t="s">
        <v>2</v>
      </c>
      <c r="H7" s="58"/>
      <c r="I7" s="58"/>
      <c r="J7" s="58"/>
      <c r="K7" s="58"/>
      <c r="L7" s="58"/>
      <c r="M7" s="60"/>
      <c r="N7" s="60"/>
      <c r="O7" s="60"/>
      <c r="P7" s="60"/>
      <c r="Q7" s="60"/>
    </row>
    <row r="8" spans="6:20" ht="183" customHeight="1" x14ac:dyDescent="0.25">
      <c r="F8" s="67" t="s">
        <v>1</v>
      </c>
      <c r="G8" s="68" t="s">
        <v>2</v>
      </c>
      <c r="H8" s="41" t="s">
        <v>523</v>
      </c>
      <c r="I8" s="42" t="s">
        <v>3</v>
      </c>
      <c r="J8" s="43" t="s">
        <v>4</v>
      </c>
      <c r="K8" s="44" t="s">
        <v>5</v>
      </c>
      <c r="L8" s="44" t="s">
        <v>6</v>
      </c>
      <c r="M8" s="41" t="s">
        <v>467</v>
      </c>
      <c r="N8" s="42" t="s">
        <v>3</v>
      </c>
      <c r="O8" s="43" t="s">
        <v>4</v>
      </c>
      <c r="P8" s="44" t="s">
        <v>5</v>
      </c>
      <c r="Q8" s="53" t="s">
        <v>6</v>
      </c>
    </row>
    <row r="9" spans="6:20" ht="60" customHeight="1" x14ac:dyDescent="0.25">
      <c r="F9" s="69">
        <v>1</v>
      </c>
      <c r="G9" s="31" t="s">
        <v>10</v>
      </c>
      <c r="H9" s="28">
        <f>'ריכוז מחלקות'!H10</f>
        <v>4000</v>
      </c>
      <c r="I9" s="24">
        <f>'ריכוז מחלקות'!I10</f>
        <v>0</v>
      </c>
      <c r="J9" s="2">
        <f>'ריכוז מחלקות'!J10</f>
        <v>0</v>
      </c>
      <c r="K9" s="2">
        <f>'ריכוז מחלקות'!K10</f>
        <v>0</v>
      </c>
      <c r="L9" s="25">
        <f>'ריכוז מחלקות'!L10</f>
        <v>4000</v>
      </c>
      <c r="M9" s="28">
        <f>'ריכוז מחלקות'!M10</f>
        <v>5500</v>
      </c>
      <c r="N9" s="24">
        <f>'ריכוז מחלקות'!N10</f>
        <v>0</v>
      </c>
      <c r="O9" s="2">
        <f>'ריכוז מחלקות'!O10</f>
        <v>0</v>
      </c>
      <c r="P9" s="2">
        <f>'ריכוז מחלקות'!P10</f>
        <v>0</v>
      </c>
      <c r="Q9" s="25">
        <f>'ריכוז מחלקות'!Q10</f>
        <v>5500</v>
      </c>
      <c r="S9" s="39"/>
      <c r="T9" s="40"/>
    </row>
    <row r="10" spans="6:20" ht="60" customHeight="1" x14ac:dyDescent="0.25">
      <c r="F10" s="69">
        <v>2</v>
      </c>
      <c r="G10" s="31" t="s">
        <v>31</v>
      </c>
      <c r="H10" s="28">
        <f>'ריכוז מחלקות'!H17</f>
        <v>178450</v>
      </c>
      <c r="I10" s="24">
        <f>'ריכוז מחלקות'!I17</f>
        <v>19280</v>
      </c>
      <c r="J10" s="2">
        <f>'ריכוז מחלקות'!J17</f>
        <v>64650</v>
      </c>
      <c r="K10" s="2">
        <f>'ריכוז מחלקות'!K17</f>
        <v>66100</v>
      </c>
      <c r="L10" s="25">
        <f>'ריכוז מחלקות'!L17</f>
        <v>28420</v>
      </c>
      <c r="M10" s="28">
        <f>'ריכוז מחלקות'!M17</f>
        <v>89250</v>
      </c>
      <c r="N10" s="24">
        <f>'ריכוז מחלקות'!N17</f>
        <v>27000</v>
      </c>
      <c r="O10" s="2">
        <f>'ריכוז מחלקות'!O17</f>
        <v>22900</v>
      </c>
      <c r="P10" s="2">
        <f>'ריכוז מחלקות'!P17</f>
        <v>38650</v>
      </c>
      <c r="Q10" s="25">
        <f>'ריכוז מחלקות'!Q17</f>
        <v>700</v>
      </c>
      <c r="S10" s="39"/>
      <c r="T10" s="40"/>
    </row>
    <row r="11" spans="6:20" ht="60" customHeight="1" x14ac:dyDescent="0.25">
      <c r="F11" s="69">
        <v>3</v>
      </c>
      <c r="G11" s="31" t="s">
        <v>78</v>
      </c>
      <c r="H11" s="28">
        <f>'ריכוז מחלקות'!H29</f>
        <v>49550</v>
      </c>
      <c r="I11" s="24">
        <f>'ריכוז מחלקות'!I29</f>
        <v>16275</v>
      </c>
      <c r="J11" s="2">
        <f>'ריכוז מחלקות'!J29</f>
        <v>0</v>
      </c>
      <c r="K11" s="2">
        <f>'ריכוז מחלקות'!K29</f>
        <v>0</v>
      </c>
      <c r="L11" s="25">
        <f>'ריכוז מחלקות'!L29</f>
        <v>33275</v>
      </c>
      <c r="M11" s="28">
        <f>'ריכוז מחלקות'!M29</f>
        <v>39600</v>
      </c>
      <c r="N11" s="24">
        <f>'ריכוז מחלקות'!N29</f>
        <v>927</v>
      </c>
      <c r="O11" s="2">
        <f>'ריכוז מחלקות'!O29</f>
        <v>0</v>
      </c>
      <c r="P11" s="2">
        <f>'ריכוז מחלקות'!P29</f>
        <v>0</v>
      </c>
      <c r="Q11" s="25">
        <f>'ריכוז מחלקות'!Q29</f>
        <v>38673</v>
      </c>
      <c r="S11" s="39"/>
      <c r="T11" s="40"/>
    </row>
    <row r="12" spans="6:20" ht="60" customHeight="1" x14ac:dyDescent="0.25">
      <c r="F12" s="69">
        <v>4</v>
      </c>
      <c r="G12" s="31" t="s">
        <v>162</v>
      </c>
      <c r="H12" s="28">
        <f>'ריכוז מחלקות'!H44</f>
        <v>156258</v>
      </c>
      <c r="I12" s="24">
        <f>'ריכוז מחלקות'!I44</f>
        <v>31370</v>
      </c>
      <c r="J12" s="2">
        <f>'ריכוז מחלקות'!J44</f>
        <v>17500</v>
      </c>
      <c r="K12" s="2">
        <f>'ריכוז מחלקות'!K44</f>
        <v>26680</v>
      </c>
      <c r="L12" s="25">
        <f>'ריכוז מחלקות'!L44</f>
        <v>80708</v>
      </c>
      <c r="M12" s="28">
        <f>'ריכוז מחלקות'!M44</f>
        <v>136170</v>
      </c>
      <c r="N12" s="24">
        <f>'ריכוז מחלקות'!N44</f>
        <v>2800</v>
      </c>
      <c r="O12" s="2">
        <f>'ריכוז מחלקות'!O44</f>
        <v>21450</v>
      </c>
      <c r="P12" s="2">
        <f>'ריכוז מחלקות'!P44</f>
        <v>58475</v>
      </c>
      <c r="Q12" s="25">
        <f>'ריכוז מחלקות'!Q44</f>
        <v>53445</v>
      </c>
      <c r="S12" s="39"/>
      <c r="T12" s="40"/>
    </row>
    <row r="13" spans="6:20" ht="60" customHeight="1" x14ac:dyDescent="0.25">
      <c r="F13" s="69">
        <v>5</v>
      </c>
      <c r="G13" s="31" t="s">
        <v>181</v>
      </c>
      <c r="H13" s="28">
        <f>'ריכוז מחלקות'!H49</f>
        <v>16950</v>
      </c>
      <c r="I13" s="24">
        <f>'ריכוז מחלקות'!I49</f>
        <v>0</v>
      </c>
      <c r="J13" s="2">
        <f>'ריכוז מחלקות'!J49</f>
        <v>0</v>
      </c>
      <c r="K13" s="2">
        <f>'ריכוז מחלקות'!K49</f>
        <v>0</v>
      </c>
      <c r="L13" s="25">
        <f>'ריכוז מחלקות'!L49</f>
        <v>16950</v>
      </c>
      <c r="M13" s="28">
        <f>'ריכוז מחלקות'!M49</f>
        <v>14000</v>
      </c>
      <c r="N13" s="24">
        <f>'ריכוז מחלקות'!N49</f>
        <v>0</v>
      </c>
      <c r="O13" s="2">
        <f>'ריכוז מחלקות'!O49</f>
        <v>0</v>
      </c>
      <c r="P13" s="2">
        <f>'ריכוז מחלקות'!P49</f>
        <v>0</v>
      </c>
      <c r="Q13" s="25">
        <f>'ריכוז מחלקות'!Q49</f>
        <v>14000</v>
      </c>
      <c r="S13" s="39"/>
      <c r="T13" s="40"/>
    </row>
    <row r="14" spans="6:20" ht="60" customHeight="1" x14ac:dyDescent="0.25">
      <c r="F14" s="69">
        <v>6</v>
      </c>
      <c r="G14" s="31" t="s">
        <v>184</v>
      </c>
      <c r="H14" s="28">
        <f>'ריכוז מחלקות'!H51</f>
        <v>8900</v>
      </c>
      <c r="I14" s="24">
        <f>'ריכוז מחלקות'!I51</f>
        <v>0</v>
      </c>
      <c r="J14" s="2">
        <f>'ריכוז מחלקות'!J51</f>
        <v>0</v>
      </c>
      <c r="K14" s="2">
        <f>'ריכוז מחלקות'!K51</f>
        <v>0</v>
      </c>
      <c r="L14" s="25">
        <f>'ריכוז מחלקות'!L51</f>
        <v>8900</v>
      </c>
      <c r="M14" s="28">
        <f>'ריכוז מחלקות'!M51</f>
        <v>0</v>
      </c>
      <c r="N14" s="24">
        <f>'ריכוז מחלקות'!N51</f>
        <v>0</v>
      </c>
      <c r="O14" s="2">
        <f>'ריכוז מחלקות'!O51</f>
        <v>0</v>
      </c>
      <c r="P14" s="2">
        <f>'ריכוז מחלקות'!P51</f>
        <v>0</v>
      </c>
      <c r="Q14" s="25">
        <f>'ריכוז מחלקות'!Q51</f>
        <v>0</v>
      </c>
      <c r="S14" s="39"/>
      <c r="T14" s="40"/>
    </row>
    <row r="15" spans="6:20" ht="60" customHeight="1" x14ac:dyDescent="0.25">
      <c r="F15" s="69">
        <v>7</v>
      </c>
      <c r="G15" s="31" t="s">
        <v>189</v>
      </c>
      <c r="H15" s="28">
        <f>'ריכוז מחלקות'!H53</f>
        <v>6500</v>
      </c>
      <c r="I15" s="24">
        <f>'ריכוז מחלקות'!I53</f>
        <v>1500</v>
      </c>
      <c r="J15" s="2">
        <f>'ריכוז מחלקות'!J53</f>
        <v>200</v>
      </c>
      <c r="K15" s="2">
        <f>'ריכוז מחלקות'!K53</f>
        <v>0</v>
      </c>
      <c r="L15" s="25">
        <f>'ריכוז מחלקות'!L53</f>
        <v>4800</v>
      </c>
      <c r="M15" s="28">
        <f>'ריכוז מחלקות'!M53</f>
        <v>600</v>
      </c>
      <c r="N15" s="24">
        <f>'ריכוז מחלקות'!N53</f>
        <v>0</v>
      </c>
      <c r="O15" s="2">
        <f>'ריכוז מחלקות'!O53</f>
        <v>0</v>
      </c>
      <c r="P15" s="2">
        <f>'ריכוז מחלקות'!P53</f>
        <v>0</v>
      </c>
      <c r="Q15" s="25">
        <f>'ריכוז מחלקות'!Q53</f>
        <v>600</v>
      </c>
      <c r="S15" s="39"/>
      <c r="T15" s="40"/>
    </row>
    <row r="16" spans="6:20" ht="60" customHeight="1" x14ac:dyDescent="0.25">
      <c r="F16" s="69">
        <v>8</v>
      </c>
      <c r="G16" s="31" t="s">
        <v>314</v>
      </c>
      <c r="H16" s="28">
        <f>'ריכוז מחלקות'!H58</f>
        <v>529850</v>
      </c>
      <c r="I16" s="24">
        <f>'ריכוז מחלקות'!I58</f>
        <v>518150</v>
      </c>
      <c r="J16" s="2">
        <f>'ריכוז מחלקות'!J58</f>
        <v>8700</v>
      </c>
      <c r="K16" s="2">
        <f>'ריכוז מחלקות'!K58</f>
        <v>0</v>
      </c>
      <c r="L16" s="25">
        <f>'ריכוז מחלקות'!L58</f>
        <v>3000</v>
      </c>
      <c r="M16" s="28">
        <f>'ריכוז מחלקות'!M58</f>
        <v>66700</v>
      </c>
      <c r="N16" s="24">
        <f>'ריכוז מחלקות'!N58</f>
        <v>30650</v>
      </c>
      <c r="O16" s="2">
        <f>'ריכוז מחלקות'!O58</f>
        <v>0</v>
      </c>
      <c r="P16" s="2">
        <f>'ריכוז מחלקות'!P58</f>
        <v>0</v>
      </c>
      <c r="Q16" s="25">
        <f>'ריכוז מחלקות'!Q58</f>
        <v>36050</v>
      </c>
      <c r="S16" s="39"/>
      <c r="T16" s="40"/>
    </row>
    <row r="17" spans="6:20" ht="60" customHeight="1" x14ac:dyDescent="0.25">
      <c r="F17" s="69">
        <v>9</v>
      </c>
      <c r="G17" s="31" t="s">
        <v>204</v>
      </c>
      <c r="H17" s="28">
        <f>'ריכוז מחלקות'!H60</f>
        <v>27800</v>
      </c>
      <c r="I17" s="24">
        <f>'ריכוז מחלקות'!I60</f>
        <v>0</v>
      </c>
      <c r="J17" s="2">
        <f>'ריכוז מחלקות'!J60</f>
        <v>300</v>
      </c>
      <c r="K17" s="2">
        <f>'ריכוז מחלקות'!K60</f>
        <v>22000</v>
      </c>
      <c r="L17" s="25">
        <f>'ריכוז מחלקות'!L60</f>
        <v>5500</v>
      </c>
      <c r="M17" s="28">
        <f>'ריכוז מחלקות'!M60</f>
        <v>3700</v>
      </c>
      <c r="N17" s="24">
        <f>'ריכוז מחלקות'!N60</f>
        <v>0</v>
      </c>
      <c r="O17" s="2">
        <f>'ריכוז מחלקות'!O60</f>
        <v>200</v>
      </c>
      <c r="P17" s="2">
        <f>'ריכוז מחלקות'!P60</f>
        <v>0</v>
      </c>
      <c r="Q17" s="25">
        <f>'ריכוז מחלקות'!Q60</f>
        <v>3500</v>
      </c>
      <c r="S17" s="39"/>
      <c r="T17" s="40"/>
    </row>
    <row r="18" spans="6:20" ht="60" customHeight="1" thickBot="1" x14ac:dyDescent="0.3">
      <c r="F18" s="70"/>
      <c r="G18" s="71" t="s">
        <v>205</v>
      </c>
      <c r="H18" s="72">
        <f>SUM(H9:H17)</f>
        <v>978258</v>
      </c>
      <c r="I18" s="73">
        <f t="shared" ref="I18:Q18" si="0">SUM(I9:I17)</f>
        <v>586575</v>
      </c>
      <c r="J18" s="74">
        <f t="shared" si="0"/>
        <v>91350</v>
      </c>
      <c r="K18" s="74">
        <f t="shared" si="0"/>
        <v>114780</v>
      </c>
      <c r="L18" s="75">
        <f t="shared" si="0"/>
        <v>185553</v>
      </c>
      <c r="M18" s="72">
        <f t="shared" si="0"/>
        <v>355520</v>
      </c>
      <c r="N18" s="73">
        <f t="shared" si="0"/>
        <v>61377</v>
      </c>
      <c r="O18" s="74">
        <f t="shared" si="0"/>
        <v>44550</v>
      </c>
      <c r="P18" s="74">
        <f t="shared" si="0"/>
        <v>97125</v>
      </c>
      <c r="Q18" s="75">
        <f t="shared" si="0"/>
        <v>152468</v>
      </c>
      <c r="S18" s="39"/>
      <c r="T18" s="40"/>
    </row>
    <row r="19" spans="6:20" ht="26.25" x14ac:dyDescent="0.25">
      <c r="F19" s="7"/>
      <c r="G19" s="8"/>
      <c r="H19" s="9"/>
      <c r="I19" s="9"/>
      <c r="J19" s="9"/>
      <c r="K19" s="9"/>
      <c r="L19" s="9"/>
      <c r="M19" s="9"/>
      <c r="N19" s="9"/>
      <c r="O19" s="9"/>
      <c r="P19" s="9"/>
      <c r="Q19" s="9"/>
      <c r="S19" s="39"/>
      <c r="T19" s="40"/>
    </row>
    <row r="20" spans="6:20" ht="26.25" x14ac:dyDescent="0.25">
      <c r="F20" s="10"/>
      <c r="G20" s="19"/>
      <c r="H20" s="12"/>
      <c r="I20" s="11"/>
      <c r="J20" s="11"/>
      <c r="K20" s="17"/>
      <c r="L20" s="17"/>
      <c r="M20" s="12"/>
      <c r="N20" s="11"/>
      <c r="O20" s="11"/>
      <c r="P20" s="17"/>
      <c r="Q20" s="17"/>
      <c r="S20" s="39"/>
    </row>
    <row r="21" spans="6:20" ht="26.25" x14ac:dyDescent="0.25">
      <c r="F21" s="10"/>
      <c r="G21" s="19"/>
      <c r="H21" s="11"/>
      <c r="I21" s="11"/>
      <c r="J21" s="11"/>
      <c r="K21" s="11"/>
      <c r="L21" s="11"/>
      <c r="M21" s="11"/>
      <c r="N21" s="11"/>
      <c r="O21" s="11"/>
      <c r="P21" s="11"/>
      <c r="Q21" s="11"/>
      <c r="S21" s="39"/>
    </row>
    <row r="22" spans="6:20" ht="26.25" x14ac:dyDescent="0.25">
      <c r="F22" s="10"/>
      <c r="G22" s="19"/>
      <c r="H22" s="11"/>
      <c r="I22" s="11"/>
      <c r="J22" s="11"/>
      <c r="K22" s="11"/>
      <c r="L22" s="11"/>
      <c r="M22" s="11"/>
      <c r="N22" s="11"/>
      <c r="O22" s="11"/>
      <c r="P22" s="11"/>
      <c r="Q22" s="11"/>
      <c r="S22" s="39"/>
    </row>
    <row r="23" spans="6:20" ht="26.25" x14ac:dyDescent="0.25">
      <c r="F23" s="13"/>
      <c r="G23" s="20"/>
      <c r="H23" s="12"/>
      <c r="I23" s="12"/>
      <c r="J23" s="12"/>
      <c r="K23" s="12"/>
      <c r="L23" s="12"/>
      <c r="M23" s="12"/>
      <c r="N23" s="12"/>
      <c r="O23" s="12"/>
      <c r="P23" s="12"/>
      <c r="Q23" s="12"/>
      <c r="S23" s="39"/>
    </row>
    <row r="24" spans="6:20" ht="23.25" x14ac:dyDescent="0.35">
      <c r="F24" s="14"/>
      <c r="G24" s="21"/>
      <c r="H24" s="15"/>
      <c r="I24" s="15"/>
      <c r="J24" s="15"/>
      <c r="K24" s="15"/>
      <c r="L24" s="15"/>
      <c r="M24" s="15"/>
      <c r="N24" s="15"/>
      <c r="O24" s="15"/>
      <c r="P24" s="15"/>
      <c r="Q24" s="15"/>
      <c r="S24" s="39"/>
    </row>
    <row r="25" spans="6:20" ht="23.25" x14ac:dyDescent="0.35">
      <c r="F25" s="14"/>
      <c r="G25" s="21"/>
      <c r="H25" s="15"/>
      <c r="I25" s="15"/>
      <c r="J25" s="15"/>
      <c r="K25" s="15"/>
      <c r="L25" s="15"/>
      <c r="M25" s="15"/>
      <c r="N25" s="15"/>
      <c r="O25" s="15"/>
      <c r="P25" s="15"/>
      <c r="Q25" s="15"/>
      <c r="S25" s="39"/>
    </row>
    <row r="26" spans="6:20" ht="23.25" x14ac:dyDescent="0.35">
      <c r="F26" s="14"/>
      <c r="G26" s="21"/>
      <c r="H26" s="15"/>
      <c r="I26" s="15"/>
      <c r="J26" s="15"/>
      <c r="K26" s="15"/>
      <c r="L26" s="15"/>
      <c r="M26" s="15"/>
      <c r="N26" s="15"/>
      <c r="O26" s="15"/>
      <c r="P26" s="15"/>
      <c r="Q26" s="15"/>
      <c r="S26" s="39"/>
    </row>
    <row r="27" spans="6:20" ht="23.25" x14ac:dyDescent="0.35">
      <c r="F27" s="14"/>
      <c r="G27" s="21"/>
      <c r="H27" s="15"/>
      <c r="I27" s="15"/>
      <c r="J27" s="15"/>
      <c r="K27" s="15"/>
      <c r="L27" s="15"/>
      <c r="M27" s="15"/>
      <c r="N27" s="15"/>
      <c r="O27" s="15"/>
      <c r="P27" s="15"/>
      <c r="Q27" s="15"/>
      <c r="S27" s="39"/>
    </row>
    <row r="28" spans="6:20" ht="23.25" x14ac:dyDescent="0.35">
      <c r="F28" s="14"/>
      <c r="G28" s="21"/>
      <c r="H28" s="15"/>
      <c r="I28" s="15"/>
      <c r="J28" s="15"/>
      <c r="K28" s="15"/>
      <c r="L28" s="15"/>
      <c r="M28" s="15"/>
      <c r="N28" s="15"/>
      <c r="O28" s="15"/>
      <c r="P28" s="15"/>
      <c r="Q28" s="15"/>
      <c r="S28" s="39"/>
    </row>
    <row r="29" spans="6:20" ht="23.25" x14ac:dyDescent="0.35">
      <c r="F29" s="14"/>
      <c r="G29" s="21"/>
      <c r="H29" s="15"/>
      <c r="I29" s="15"/>
      <c r="J29" s="15"/>
      <c r="K29" s="15"/>
      <c r="L29" s="15"/>
      <c r="M29" s="15"/>
      <c r="N29" s="15"/>
      <c r="O29" s="15"/>
      <c r="P29" s="15"/>
      <c r="Q29" s="15"/>
      <c r="S29" s="39"/>
    </row>
    <row r="30" spans="6:20" ht="23.25" x14ac:dyDescent="0.35">
      <c r="F30" s="14"/>
      <c r="G30" s="21"/>
      <c r="H30" s="15"/>
      <c r="I30" s="15"/>
      <c r="J30" s="15"/>
      <c r="K30" s="15"/>
      <c r="L30" s="15"/>
      <c r="M30" s="15"/>
      <c r="N30" s="15"/>
      <c r="O30" s="15"/>
      <c r="P30" s="15"/>
      <c r="Q30" s="15"/>
      <c r="S30" s="39"/>
    </row>
    <row r="31" spans="6:20" ht="23.25" x14ac:dyDescent="0.35">
      <c r="F31" s="14"/>
      <c r="G31" s="21"/>
      <c r="H31" s="15"/>
      <c r="I31" s="15"/>
      <c r="J31" s="15"/>
      <c r="K31" s="15"/>
      <c r="L31" s="15"/>
      <c r="M31" s="15"/>
      <c r="N31" s="15"/>
      <c r="O31" s="15"/>
      <c r="P31" s="15"/>
      <c r="Q31" s="15"/>
      <c r="S31" s="39"/>
    </row>
    <row r="32" spans="6:20" ht="23.25" x14ac:dyDescent="0.35">
      <c r="F32" s="14"/>
      <c r="G32" s="21"/>
      <c r="H32" s="15"/>
      <c r="I32" s="15"/>
      <c r="J32" s="15"/>
      <c r="K32" s="15"/>
      <c r="L32" s="15"/>
      <c r="M32" s="15"/>
      <c r="N32" s="15"/>
      <c r="O32" s="15"/>
      <c r="P32" s="15"/>
      <c r="Q32" s="15"/>
      <c r="S32" s="39"/>
    </row>
    <row r="33" spans="6:19" ht="23.25" x14ac:dyDescent="0.35">
      <c r="F33" s="14"/>
      <c r="G33" s="21"/>
      <c r="H33" s="15"/>
      <c r="I33" s="15"/>
      <c r="J33" s="15"/>
      <c r="K33" s="15"/>
      <c r="L33" s="15"/>
      <c r="M33" s="15"/>
      <c r="N33" s="15"/>
      <c r="O33" s="15"/>
      <c r="P33" s="15"/>
      <c r="Q33" s="15"/>
      <c r="S33" s="39"/>
    </row>
    <row r="34" spans="6:19" ht="23.25" x14ac:dyDescent="0.35">
      <c r="F34" s="14"/>
      <c r="G34" s="21"/>
      <c r="H34" s="15"/>
      <c r="I34" s="15"/>
      <c r="J34" s="15"/>
      <c r="K34" s="15"/>
      <c r="L34" s="15"/>
      <c r="M34" s="15"/>
      <c r="N34" s="15"/>
      <c r="O34" s="15"/>
      <c r="P34" s="15"/>
      <c r="Q34" s="15"/>
      <c r="S34" s="39"/>
    </row>
    <row r="35" spans="6:19" ht="23.25" x14ac:dyDescent="0.35">
      <c r="F35" s="14"/>
      <c r="G35" s="21"/>
      <c r="H35" s="15"/>
      <c r="I35" s="15"/>
      <c r="J35" s="15"/>
      <c r="K35" s="15"/>
      <c r="L35" s="15"/>
      <c r="M35" s="15"/>
      <c r="N35" s="15"/>
      <c r="O35" s="15"/>
      <c r="P35" s="15"/>
      <c r="Q35" s="15"/>
      <c r="S35" s="39"/>
    </row>
    <row r="36" spans="6:19" ht="23.25" x14ac:dyDescent="0.35">
      <c r="F36" s="14"/>
      <c r="G36" s="21"/>
      <c r="H36" s="15"/>
      <c r="I36" s="15"/>
      <c r="J36" s="15"/>
      <c r="K36" s="15"/>
      <c r="L36" s="15"/>
      <c r="M36" s="15"/>
      <c r="N36" s="15"/>
      <c r="O36" s="15"/>
      <c r="P36" s="15"/>
      <c r="Q36" s="15"/>
      <c r="S36" s="39"/>
    </row>
    <row r="37" spans="6:19" ht="23.25" x14ac:dyDescent="0.35">
      <c r="F37" s="14"/>
      <c r="G37" s="21"/>
      <c r="H37" s="15"/>
      <c r="I37" s="15"/>
      <c r="J37" s="15"/>
      <c r="K37" s="15"/>
      <c r="L37" s="15"/>
      <c r="M37" s="15"/>
      <c r="N37" s="15"/>
      <c r="O37" s="15"/>
      <c r="P37" s="15"/>
      <c r="Q37" s="15"/>
      <c r="S37" s="39"/>
    </row>
    <row r="38" spans="6:19" ht="23.25" x14ac:dyDescent="0.35">
      <c r="F38" s="14"/>
      <c r="G38" s="21"/>
      <c r="H38" s="15"/>
      <c r="I38" s="15"/>
      <c r="J38" s="15"/>
      <c r="K38" s="15"/>
      <c r="L38" s="15"/>
      <c r="M38" s="15"/>
      <c r="N38" s="15"/>
      <c r="O38" s="15"/>
      <c r="P38" s="15"/>
      <c r="Q38" s="15"/>
      <c r="S38" s="39"/>
    </row>
    <row r="39" spans="6:19" ht="23.25" x14ac:dyDescent="0.35">
      <c r="F39" s="14"/>
      <c r="G39" s="21"/>
      <c r="H39" s="15"/>
      <c r="I39" s="15"/>
      <c r="J39" s="15"/>
      <c r="K39" s="15"/>
      <c r="L39" s="15"/>
      <c r="M39" s="15"/>
      <c r="N39" s="15"/>
      <c r="O39" s="15"/>
      <c r="P39" s="15"/>
      <c r="Q39" s="15"/>
      <c r="S39" s="39"/>
    </row>
    <row r="40" spans="6:19" ht="23.25" x14ac:dyDescent="0.35">
      <c r="F40" s="14"/>
      <c r="G40" s="21"/>
      <c r="H40" s="15"/>
      <c r="I40" s="15"/>
      <c r="J40" s="15"/>
      <c r="K40" s="15"/>
      <c r="L40" s="15"/>
      <c r="M40" s="15"/>
      <c r="N40" s="15"/>
      <c r="O40" s="15"/>
      <c r="P40" s="15"/>
      <c r="Q40" s="15"/>
      <c r="S40" s="39"/>
    </row>
    <row r="41" spans="6:19" ht="23.25" x14ac:dyDescent="0.35">
      <c r="F41" s="14"/>
      <c r="G41" s="21"/>
      <c r="H41" s="15"/>
      <c r="I41" s="15"/>
      <c r="J41" s="15"/>
      <c r="K41" s="15"/>
      <c r="L41" s="15"/>
      <c r="M41" s="15"/>
      <c r="N41" s="15"/>
      <c r="O41" s="15"/>
      <c r="P41" s="15"/>
      <c r="Q41" s="15"/>
      <c r="S41" s="39"/>
    </row>
    <row r="42" spans="6:19" x14ac:dyDescent="0.25">
      <c r="S42" s="39"/>
    </row>
    <row r="43" spans="6:19" x14ac:dyDescent="0.25">
      <c r="S43" s="39"/>
    </row>
    <row r="44" spans="6:19" x14ac:dyDescent="0.25">
      <c r="S44" s="39"/>
    </row>
    <row r="45" spans="6:19" x14ac:dyDescent="0.25">
      <c r="S45" s="39"/>
    </row>
    <row r="46" spans="6:19" x14ac:dyDescent="0.25">
      <c r="S46" s="39"/>
    </row>
    <row r="47" spans="6:19" x14ac:dyDescent="0.25">
      <c r="S47" s="39"/>
    </row>
    <row r="48" spans="6:19" x14ac:dyDescent="0.25">
      <c r="S48" s="39"/>
    </row>
    <row r="49" spans="19:19" x14ac:dyDescent="0.25">
      <c r="S49" s="39"/>
    </row>
    <row r="50" spans="19:19" x14ac:dyDescent="0.25">
      <c r="S50" s="39"/>
    </row>
    <row r="51" spans="19:19" x14ac:dyDescent="0.25">
      <c r="S51" s="39"/>
    </row>
    <row r="52" spans="19:19" x14ac:dyDescent="0.25">
      <c r="S52" s="39"/>
    </row>
    <row r="53" spans="19:19" x14ac:dyDescent="0.25">
      <c r="S53" s="39"/>
    </row>
    <row r="54" spans="19:19" x14ac:dyDescent="0.25">
      <c r="S54" s="39"/>
    </row>
    <row r="55" spans="19:19" x14ac:dyDescent="0.25">
      <c r="S55" s="39"/>
    </row>
    <row r="56" spans="19:19" x14ac:dyDescent="0.25">
      <c r="S56" s="39"/>
    </row>
    <row r="57" spans="19:19" x14ac:dyDescent="0.25">
      <c r="S57" s="39"/>
    </row>
    <row r="58" spans="19:19" x14ac:dyDescent="0.25">
      <c r="S58" s="39"/>
    </row>
    <row r="59" spans="19:19" x14ac:dyDescent="0.25">
      <c r="S59" s="39"/>
    </row>
    <row r="60" spans="19:19" x14ac:dyDescent="0.25">
      <c r="S60" s="39"/>
    </row>
    <row r="61" spans="19:19" x14ac:dyDescent="0.25">
      <c r="S61" s="39"/>
    </row>
    <row r="62" spans="19:19" x14ac:dyDescent="0.25">
      <c r="S62" s="39"/>
    </row>
    <row r="63" spans="19:19" x14ac:dyDescent="0.25">
      <c r="S63" s="39"/>
    </row>
    <row r="64" spans="19:19" x14ac:dyDescent="0.25">
      <c r="S64" s="39"/>
    </row>
    <row r="65" spans="19:19" x14ac:dyDescent="0.25">
      <c r="S65" s="39"/>
    </row>
    <row r="66" spans="19:19" x14ac:dyDescent="0.25">
      <c r="S66" s="39"/>
    </row>
    <row r="67" spans="19:19" x14ac:dyDescent="0.25">
      <c r="S67" s="39"/>
    </row>
    <row r="68" spans="19:19" x14ac:dyDescent="0.25">
      <c r="S68" s="39"/>
    </row>
    <row r="69" spans="19:19" x14ac:dyDescent="0.25">
      <c r="S69" s="39"/>
    </row>
    <row r="70" spans="19:19" x14ac:dyDescent="0.25">
      <c r="S70" s="39"/>
    </row>
    <row r="71" spans="19:19" x14ac:dyDescent="0.25">
      <c r="S71" s="39"/>
    </row>
    <row r="72" spans="19:19" x14ac:dyDescent="0.25">
      <c r="S72" s="39"/>
    </row>
    <row r="73" spans="19:19" x14ac:dyDescent="0.25">
      <c r="S73" s="39"/>
    </row>
    <row r="74" spans="19:19" x14ac:dyDescent="0.25">
      <c r="S74" s="39"/>
    </row>
    <row r="75" spans="19:19" x14ac:dyDescent="0.25">
      <c r="S75" s="39"/>
    </row>
    <row r="76" spans="19:19" x14ac:dyDescent="0.25">
      <c r="S76" s="39"/>
    </row>
    <row r="77" spans="19:19" x14ac:dyDescent="0.25">
      <c r="S77" s="39"/>
    </row>
    <row r="78" spans="19:19" x14ac:dyDescent="0.25">
      <c r="S78" s="39"/>
    </row>
    <row r="79" spans="19:19" x14ac:dyDescent="0.25">
      <c r="S79" s="39"/>
    </row>
    <row r="80" spans="19:19" x14ac:dyDescent="0.25">
      <c r="S80" s="39"/>
    </row>
    <row r="81" spans="19:19" x14ac:dyDescent="0.25">
      <c r="S81" s="39"/>
    </row>
    <row r="82" spans="19:19" x14ac:dyDescent="0.25">
      <c r="S82" s="39"/>
    </row>
    <row r="83" spans="19:19" x14ac:dyDescent="0.25">
      <c r="S83" s="39"/>
    </row>
    <row r="84" spans="19:19" x14ac:dyDescent="0.25">
      <c r="S84" s="39"/>
    </row>
    <row r="85" spans="19:19" x14ac:dyDescent="0.25">
      <c r="S85" s="39"/>
    </row>
    <row r="86" spans="19:19" x14ac:dyDescent="0.25">
      <c r="S86" s="39"/>
    </row>
    <row r="87" spans="19:19" x14ac:dyDescent="0.25">
      <c r="S87" s="39"/>
    </row>
    <row r="88" spans="19:19" x14ac:dyDescent="0.25">
      <c r="S88" s="39"/>
    </row>
    <row r="89" spans="19:19" x14ac:dyDescent="0.25">
      <c r="S89" s="39"/>
    </row>
    <row r="90" spans="19:19" x14ac:dyDescent="0.25">
      <c r="S90" s="39"/>
    </row>
    <row r="91" spans="19:19" x14ac:dyDescent="0.25">
      <c r="S91" s="39"/>
    </row>
    <row r="92" spans="19:19" x14ac:dyDescent="0.25">
      <c r="S92" s="39"/>
    </row>
    <row r="93" spans="19:19" x14ac:dyDescent="0.25">
      <c r="S93" s="39"/>
    </row>
    <row r="94" spans="19:19" x14ac:dyDescent="0.25">
      <c r="S94" s="39"/>
    </row>
    <row r="95" spans="19:19" x14ac:dyDescent="0.25">
      <c r="S95" s="39"/>
    </row>
    <row r="96" spans="19:19" x14ac:dyDescent="0.25">
      <c r="S96" s="39"/>
    </row>
    <row r="97" spans="19:19" x14ac:dyDescent="0.25">
      <c r="S97" s="39"/>
    </row>
    <row r="98" spans="19:19" x14ac:dyDescent="0.25">
      <c r="S98" s="39"/>
    </row>
    <row r="99" spans="19:19" x14ac:dyDescent="0.25">
      <c r="S99" s="39"/>
    </row>
    <row r="100" spans="19:19" x14ac:dyDescent="0.25">
      <c r="S100" s="39"/>
    </row>
    <row r="101" spans="19:19" x14ac:dyDescent="0.25">
      <c r="S101" s="39"/>
    </row>
    <row r="102" spans="19:19" x14ac:dyDescent="0.25">
      <c r="S102" s="39"/>
    </row>
    <row r="103" spans="19:19" x14ac:dyDescent="0.25">
      <c r="S103" s="39"/>
    </row>
    <row r="104" spans="19:19" x14ac:dyDescent="0.25">
      <c r="S104" s="39"/>
    </row>
    <row r="105" spans="19:19" x14ac:dyDescent="0.25">
      <c r="S105" s="39"/>
    </row>
    <row r="106" spans="19:19" x14ac:dyDescent="0.25">
      <c r="S106" s="39"/>
    </row>
    <row r="107" spans="19:19" x14ac:dyDescent="0.25">
      <c r="S107" s="39"/>
    </row>
    <row r="108" spans="19:19" x14ac:dyDescent="0.25">
      <c r="S108" s="39"/>
    </row>
    <row r="109" spans="19:19" x14ac:dyDescent="0.25">
      <c r="S109" s="39"/>
    </row>
    <row r="110" spans="19:19" x14ac:dyDescent="0.25">
      <c r="S110" s="39"/>
    </row>
    <row r="111" spans="19:19" x14ac:dyDescent="0.25">
      <c r="S111" s="39"/>
    </row>
    <row r="112" spans="19:19" x14ac:dyDescent="0.25">
      <c r="S112" s="39"/>
    </row>
    <row r="113" spans="19:19" x14ac:dyDescent="0.25">
      <c r="S113" s="39"/>
    </row>
    <row r="114" spans="19:19" x14ac:dyDescent="0.25">
      <c r="S114" s="39"/>
    </row>
    <row r="115" spans="19:19" x14ac:dyDescent="0.25">
      <c r="S115" s="39"/>
    </row>
    <row r="116" spans="19:19" x14ac:dyDescent="0.25">
      <c r="S116" s="39"/>
    </row>
    <row r="117" spans="19:19" x14ac:dyDescent="0.25">
      <c r="S117" s="39"/>
    </row>
    <row r="118" spans="19:19" x14ac:dyDescent="0.25">
      <c r="S118" s="39"/>
    </row>
    <row r="119" spans="19:19" x14ac:dyDescent="0.25">
      <c r="S119" s="39"/>
    </row>
    <row r="120" spans="19:19" x14ac:dyDescent="0.25">
      <c r="S120" s="39"/>
    </row>
    <row r="121" spans="19:19" x14ac:dyDescent="0.25">
      <c r="S121" s="39"/>
    </row>
    <row r="122" spans="19:19" x14ac:dyDescent="0.25">
      <c r="S122" s="39"/>
    </row>
    <row r="123" spans="19:19" x14ac:dyDescent="0.25">
      <c r="S123" s="39"/>
    </row>
    <row r="124" spans="19:19" x14ac:dyDescent="0.25">
      <c r="S124" s="39"/>
    </row>
    <row r="125" spans="19:19" x14ac:dyDescent="0.25">
      <c r="S125" s="39"/>
    </row>
    <row r="126" spans="19:19" x14ac:dyDescent="0.25">
      <c r="S126" s="39"/>
    </row>
    <row r="127" spans="19:19" x14ac:dyDescent="0.25">
      <c r="S127" s="39"/>
    </row>
    <row r="128" spans="19:19" x14ac:dyDescent="0.25">
      <c r="S128" s="39"/>
    </row>
    <row r="129" spans="19:19" x14ac:dyDescent="0.25">
      <c r="S129" s="39"/>
    </row>
    <row r="130" spans="19:19" x14ac:dyDescent="0.25">
      <c r="S130" s="39"/>
    </row>
    <row r="131" spans="19:19" x14ac:dyDescent="0.25">
      <c r="S131" s="39"/>
    </row>
    <row r="132" spans="19:19" x14ac:dyDescent="0.25">
      <c r="S132" s="39"/>
    </row>
    <row r="133" spans="19:19" x14ac:dyDescent="0.25">
      <c r="S133" s="39"/>
    </row>
    <row r="134" spans="19:19" x14ac:dyDescent="0.25">
      <c r="S134" s="39"/>
    </row>
    <row r="135" spans="19:19" x14ac:dyDescent="0.25">
      <c r="S135" s="39"/>
    </row>
    <row r="136" spans="19:19" x14ac:dyDescent="0.25">
      <c r="S136" s="39"/>
    </row>
    <row r="137" spans="19:19" x14ac:dyDescent="0.25">
      <c r="S137" s="39"/>
    </row>
    <row r="138" spans="19:19" x14ac:dyDescent="0.25">
      <c r="S138" s="39"/>
    </row>
    <row r="139" spans="19:19" x14ac:dyDescent="0.25">
      <c r="S139" s="39"/>
    </row>
    <row r="140" spans="19:19" x14ac:dyDescent="0.25">
      <c r="S140" s="39"/>
    </row>
    <row r="141" spans="19:19" x14ac:dyDescent="0.25">
      <c r="S141" s="39"/>
    </row>
    <row r="142" spans="19:19" x14ac:dyDescent="0.25">
      <c r="S142" s="39"/>
    </row>
    <row r="143" spans="19:19" x14ac:dyDescent="0.25">
      <c r="S143" s="39"/>
    </row>
    <row r="144" spans="19:19" x14ac:dyDescent="0.25">
      <c r="S144" s="39"/>
    </row>
    <row r="145" spans="19:19" x14ac:dyDescent="0.25">
      <c r="S145" s="39"/>
    </row>
    <row r="146" spans="19:19" x14ac:dyDescent="0.25">
      <c r="S146" s="39"/>
    </row>
    <row r="147" spans="19:19" x14ac:dyDescent="0.25">
      <c r="S147" s="39"/>
    </row>
    <row r="148" spans="19:19" x14ac:dyDescent="0.25">
      <c r="S148" s="39"/>
    </row>
    <row r="149" spans="19:19" x14ac:dyDescent="0.25">
      <c r="S149" s="39"/>
    </row>
    <row r="150" spans="19:19" x14ac:dyDescent="0.25">
      <c r="S150" s="39"/>
    </row>
    <row r="151" spans="19:19" x14ac:dyDescent="0.25">
      <c r="S151" s="39"/>
    </row>
    <row r="152" spans="19:19" x14ac:dyDescent="0.25">
      <c r="S152" s="39"/>
    </row>
    <row r="153" spans="19:19" x14ac:dyDescent="0.25">
      <c r="S153" s="39"/>
    </row>
    <row r="154" spans="19:19" x14ac:dyDescent="0.25">
      <c r="S154" s="39"/>
    </row>
    <row r="155" spans="19:19" x14ac:dyDescent="0.25">
      <c r="S155" s="39"/>
    </row>
    <row r="156" spans="19:19" x14ac:dyDescent="0.25">
      <c r="S156" s="39"/>
    </row>
    <row r="157" spans="19:19" x14ac:dyDescent="0.25">
      <c r="S157" s="39"/>
    </row>
    <row r="158" spans="19:19" x14ac:dyDescent="0.25">
      <c r="S158" s="39"/>
    </row>
    <row r="159" spans="19:19" x14ac:dyDescent="0.25">
      <c r="S159" s="39"/>
    </row>
    <row r="160" spans="19:19" x14ac:dyDescent="0.25">
      <c r="S160" s="39"/>
    </row>
    <row r="161" spans="19:19" x14ac:dyDescent="0.25">
      <c r="S161" s="39"/>
    </row>
    <row r="162" spans="19:19" x14ac:dyDescent="0.25">
      <c r="S162" s="39"/>
    </row>
    <row r="163" spans="19:19" x14ac:dyDescent="0.25">
      <c r="S163" s="39"/>
    </row>
    <row r="164" spans="19:19" x14ac:dyDescent="0.25">
      <c r="S164" s="39"/>
    </row>
    <row r="165" spans="19:19" x14ac:dyDescent="0.25">
      <c r="S165" s="39"/>
    </row>
    <row r="166" spans="19:19" x14ac:dyDescent="0.25">
      <c r="S166" s="39"/>
    </row>
    <row r="167" spans="19:19" x14ac:dyDescent="0.25">
      <c r="S167" s="39"/>
    </row>
    <row r="168" spans="19:19" x14ac:dyDescent="0.25">
      <c r="S168" s="39"/>
    </row>
    <row r="169" spans="19:19" x14ac:dyDescent="0.25">
      <c r="S169" s="39"/>
    </row>
    <row r="170" spans="19:19" x14ac:dyDescent="0.25">
      <c r="S170" s="39"/>
    </row>
    <row r="171" spans="19:19" x14ac:dyDescent="0.25">
      <c r="S171" s="39"/>
    </row>
    <row r="172" spans="19:19" x14ac:dyDescent="0.25">
      <c r="S172" s="39"/>
    </row>
    <row r="173" spans="19:19" x14ac:dyDescent="0.25">
      <c r="S173" s="39"/>
    </row>
    <row r="174" spans="19:19" x14ac:dyDescent="0.25">
      <c r="S174" s="39"/>
    </row>
    <row r="175" spans="19:19" x14ac:dyDescent="0.25">
      <c r="S175" s="39"/>
    </row>
    <row r="176" spans="19:19" x14ac:dyDescent="0.25">
      <c r="S176" s="39"/>
    </row>
    <row r="177" spans="19:19" x14ac:dyDescent="0.25">
      <c r="S177" s="39"/>
    </row>
    <row r="178" spans="19:19" x14ac:dyDescent="0.25">
      <c r="S178" s="39"/>
    </row>
    <row r="179" spans="19:19" x14ac:dyDescent="0.25">
      <c r="S179" s="39"/>
    </row>
    <row r="180" spans="19:19" x14ac:dyDescent="0.25">
      <c r="S180" s="39"/>
    </row>
    <row r="181" spans="19:19" x14ac:dyDescent="0.25">
      <c r="S181" s="39"/>
    </row>
    <row r="182" spans="19:19" x14ac:dyDescent="0.25">
      <c r="S182" s="39"/>
    </row>
    <row r="183" spans="19:19" x14ac:dyDescent="0.25">
      <c r="S183" s="39"/>
    </row>
    <row r="184" spans="19:19" x14ac:dyDescent="0.25">
      <c r="S184" s="39"/>
    </row>
    <row r="185" spans="19:19" x14ac:dyDescent="0.25">
      <c r="S185" s="39"/>
    </row>
    <row r="186" spans="19:19" x14ac:dyDescent="0.25">
      <c r="S186" s="39"/>
    </row>
    <row r="187" spans="19:19" x14ac:dyDescent="0.25">
      <c r="S187" s="39"/>
    </row>
    <row r="188" spans="19:19" x14ac:dyDescent="0.25">
      <c r="S188" s="39"/>
    </row>
    <row r="189" spans="19:19" x14ac:dyDescent="0.25">
      <c r="S189" s="39"/>
    </row>
    <row r="190" spans="19:19" x14ac:dyDescent="0.25">
      <c r="S190" s="39"/>
    </row>
    <row r="191" spans="19:19" x14ac:dyDescent="0.25">
      <c r="S191" s="39"/>
    </row>
    <row r="192" spans="19:19" x14ac:dyDescent="0.25">
      <c r="S192" s="39"/>
    </row>
    <row r="193" spans="19:19" x14ac:dyDescent="0.25">
      <c r="S193" s="39"/>
    </row>
    <row r="194" spans="19:19" x14ac:dyDescent="0.25">
      <c r="S194" s="39"/>
    </row>
    <row r="195" spans="19:19" x14ac:dyDescent="0.25">
      <c r="S195" s="39"/>
    </row>
    <row r="196" spans="19:19" x14ac:dyDescent="0.25">
      <c r="S196" s="39"/>
    </row>
    <row r="197" spans="19:19" x14ac:dyDescent="0.25">
      <c r="S197" s="39"/>
    </row>
    <row r="198" spans="19:19" x14ac:dyDescent="0.25">
      <c r="S198" s="39"/>
    </row>
    <row r="199" spans="19:19" x14ac:dyDescent="0.25">
      <c r="S199" s="39"/>
    </row>
    <row r="200" spans="19:19" x14ac:dyDescent="0.25">
      <c r="S200" s="39"/>
    </row>
    <row r="201" spans="19:19" x14ac:dyDescent="0.25">
      <c r="S201" s="39"/>
    </row>
    <row r="202" spans="19:19" x14ac:dyDescent="0.25">
      <c r="S202" s="39"/>
    </row>
    <row r="203" spans="19:19" x14ac:dyDescent="0.25">
      <c r="S203" s="39"/>
    </row>
    <row r="204" spans="19:19" x14ac:dyDescent="0.25">
      <c r="S204" s="39"/>
    </row>
    <row r="205" spans="19:19" x14ac:dyDescent="0.25">
      <c r="S205" s="39"/>
    </row>
    <row r="206" spans="19:19" x14ac:dyDescent="0.25">
      <c r="S206" s="39"/>
    </row>
    <row r="207" spans="19:19" x14ac:dyDescent="0.25">
      <c r="S207" s="39"/>
    </row>
    <row r="208" spans="19:19" x14ac:dyDescent="0.25">
      <c r="S208" s="39"/>
    </row>
    <row r="209" spans="19:19" x14ac:dyDescent="0.25">
      <c r="S209" s="39"/>
    </row>
    <row r="210" spans="19:19" x14ac:dyDescent="0.25">
      <c r="S210" s="39"/>
    </row>
    <row r="211" spans="19:19" x14ac:dyDescent="0.25">
      <c r="S211" s="39"/>
    </row>
    <row r="212" spans="19:19" x14ac:dyDescent="0.25">
      <c r="S212" s="39"/>
    </row>
    <row r="213" spans="19:19" x14ac:dyDescent="0.25">
      <c r="S213" s="39"/>
    </row>
    <row r="214" spans="19:19" x14ac:dyDescent="0.25">
      <c r="S214" s="39"/>
    </row>
    <row r="215" spans="19:19" x14ac:dyDescent="0.25">
      <c r="S215" s="39"/>
    </row>
    <row r="216" spans="19:19" x14ac:dyDescent="0.25">
      <c r="S216" s="39"/>
    </row>
    <row r="217" spans="19:19" x14ac:dyDescent="0.25">
      <c r="S217" s="39"/>
    </row>
    <row r="218" spans="19:19" x14ac:dyDescent="0.25">
      <c r="S218" s="39"/>
    </row>
    <row r="219" spans="19:19" x14ac:dyDescent="0.25">
      <c r="S219" s="39"/>
    </row>
    <row r="220" spans="19:19" x14ac:dyDescent="0.25">
      <c r="S220" s="39"/>
    </row>
    <row r="221" spans="19:19" x14ac:dyDescent="0.25">
      <c r="S221" s="39"/>
    </row>
    <row r="222" spans="19:19" x14ac:dyDescent="0.25">
      <c r="S222" s="39"/>
    </row>
    <row r="223" spans="19:19" x14ac:dyDescent="0.25">
      <c r="S223" s="39"/>
    </row>
    <row r="224" spans="19:19" x14ac:dyDescent="0.25">
      <c r="S224" s="39"/>
    </row>
    <row r="225" spans="19:19" x14ac:dyDescent="0.25">
      <c r="S225" s="39"/>
    </row>
    <row r="226" spans="19:19" x14ac:dyDescent="0.25">
      <c r="S226" s="39"/>
    </row>
    <row r="227" spans="19:19" x14ac:dyDescent="0.25">
      <c r="S227" s="39"/>
    </row>
    <row r="228" spans="19:19" x14ac:dyDescent="0.25">
      <c r="S228" s="39"/>
    </row>
    <row r="229" spans="19:19" x14ac:dyDescent="0.25">
      <c r="S229" s="39"/>
    </row>
    <row r="230" spans="19:19" x14ac:dyDescent="0.25">
      <c r="S230" s="39"/>
    </row>
    <row r="231" spans="19:19" x14ac:dyDescent="0.25">
      <c r="S231" s="39"/>
    </row>
    <row r="232" spans="19:19" x14ac:dyDescent="0.25">
      <c r="S232" s="39"/>
    </row>
    <row r="233" spans="19:19" x14ac:dyDescent="0.25">
      <c r="S233" s="39"/>
    </row>
    <row r="234" spans="19:19" x14ac:dyDescent="0.25">
      <c r="S234" s="39"/>
    </row>
    <row r="235" spans="19:19" x14ac:dyDescent="0.25">
      <c r="S235" s="39"/>
    </row>
    <row r="236" spans="19:19" x14ac:dyDescent="0.25">
      <c r="S236" s="39"/>
    </row>
    <row r="237" spans="19:19" x14ac:dyDescent="0.25">
      <c r="S237" s="39"/>
    </row>
    <row r="238" spans="19:19" x14ac:dyDescent="0.25">
      <c r="S238" s="39"/>
    </row>
    <row r="239" spans="19:19" x14ac:dyDescent="0.25">
      <c r="S239" s="39"/>
    </row>
    <row r="240" spans="19:19" x14ac:dyDescent="0.25">
      <c r="S240" s="39"/>
    </row>
    <row r="241" spans="19:19" x14ac:dyDescent="0.25">
      <c r="S241" s="39"/>
    </row>
    <row r="242" spans="19:19" x14ac:dyDescent="0.25">
      <c r="S242" s="39"/>
    </row>
    <row r="243" spans="19:19" x14ac:dyDescent="0.25">
      <c r="S243" s="39"/>
    </row>
    <row r="244" spans="19:19" x14ac:dyDescent="0.25">
      <c r="S244" s="39"/>
    </row>
    <row r="245" spans="19:19" x14ac:dyDescent="0.25">
      <c r="S245" s="39"/>
    </row>
    <row r="246" spans="19:19" x14ac:dyDescent="0.25">
      <c r="S246" s="39"/>
    </row>
    <row r="247" spans="19:19" x14ac:dyDescent="0.25">
      <c r="S247" s="39"/>
    </row>
    <row r="248" spans="19:19" x14ac:dyDescent="0.25">
      <c r="S248" s="39"/>
    </row>
    <row r="249" spans="19:19" x14ac:dyDescent="0.25">
      <c r="S249" s="39"/>
    </row>
    <row r="250" spans="19:19" x14ac:dyDescent="0.25">
      <c r="S250" s="39"/>
    </row>
    <row r="251" spans="19:19" x14ac:dyDescent="0.25">
      <c r="S251" s="39"/>
    </row>
    <row r="252" spans="19:19" x14ac:dyDescent="0.25">
      <c r="S252" s="39"/>
    </row>
    <row r="253" spans="19:19" x14ac:dyDescent="0.25">
      <c r="S253" s="39"/>
    </row>
    <row r="254" spans="19:19" x14ac:dyDescent="0.25">
      <c r="S254" s="39"/>
    </row>
    <row r="255" spans="19:19" x14ac:dyDescent="0.25">
      <c r="S255" s="39"/>
    </row>
    <row r="256" spans="19:19" x14ac:dyDescent="0.25">
      <c r="S256" s="39"/>
    </row>
    <row r="257" spans="19:19" x14ac:dyDescent="0.25">
      <c r="S257" s="39"/>
    </row>
    <row r="258" spans="19:19" x14ac:dyDescent="0.25">
      <c r="S258" s="39"/>
    </row>
    <row r="259" spans="19:19" x14ac:dyDescent="0.25">
      <c r="S259" s="39"/>
    </row>
    <row r="260" spans="19:19" x14ac:dyDescent="0.25">
      <c r="S260" s="39"/>
    </row>
    <row r="261" spans="19:19" x14ac:dyDescent="0.25">
      <c r="S261" s="39"/>
    </row>
    <row r="262" spans="19:19" x14ac:dyDescent="0.25">
      <c r="S262" s="39"/>
    </row>
    <row r="263" spans="19:19" x14ac:dyDescent="0.25">
      <c r="S263" s="39"/>
    </row>
    <row r="264" spans="19:19" x14ac:dyDescent="0.25">
      <c r="S264" s="39"/>
    </row>
    <row r="265" spans="19:19" x14ac:dyDescent="0.25">
      <c r="S265" s="39"/>
    </row>
    <row r="266" spans="19:19" x14ac:dyDescent="0.25">
      <c r="S266" s="39"/>
    </row>
    <row r="267" spans="19:19" x14ac:dyDescent="0.25">
      <c r="S267" s="39"/>
    </row>
    <row r="268" spans="19:19" x14ac:dyDescent="0.25">
      <c r="S268" s="39"/>
    </row>
    <row r="269" spans="19:19" x14ac:dyDescent="0.25">
      <c r="S269" s="39"/>
    </row>
    <row r="270" spans="19:19" x14ac:dyDescent="0.25">
      <c r="S270" s="39"/>
    </row>
    <row r="271" spans="19:19" x14ac:dyDescent="0.25">
      <c r="S271" s="39"/>
    </row>
    <row r="272" spans="19:19" x14ac:dyDescent="0.25">
      <c r="S272" s="39"/>
    </row>
    <row r="273" spans="19:19" x14ac:dyDescent="0.25">
      <c r="S273" s="39"/>
    </row>
    <row r="274" spans="19:19" x14ac:dyDescent="0.25">
      <c r="S274" s="39"/>
    </row>
    <row r="275" spans="19:19" x14ac:dyDescent="0.25">
      <c r="S275" s="39"/>
    </row>
    <row r="276" spans="19:19" x14ac:dyDescent="0.25">
      <c r="S276" s="39"/>
    </row>
    <row r="277" spans="19:19" x14ac:dyDescent="0.25">
      <c r="S277" s="39"/>
    </row>
    <row r="278" spans="19:19" x14ac:dyDescent="0.25">
      <c r="S278" s="39"/>
    </row>
    <row r="279" spans="19:19" x14ac:dyDescent="0.25">
      <c r="S279" s="39"/>
    </row>
    <row r="280" spans="19:19" x14ac:dyDescent="0.25">
      <c r="S280" s="39"/>
    </row>
    <row r="281" spans="19:19" x14ac:dyDescent="0.25">
      <c r="S281" s="39"/>
    </row>
    <row r="282" spans="19:19" x14ac:dyDescent="0.25">
      <c r="S282" s="39"/>
    </row>
    <row r="354" spans="3:3" x14ac:dyDescent="0.25">
      <c r="C354">
        <v>0</v>
      </c>
    </row>
  </sheetData>
  <autoFilter ref="F6:G18">
    <filterColumn colId="0" showButton="0"/>
  </autoFilter>
  <mergeCells count="1">
    <mergeCell ref="H7:L7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headerFooter>
    <oddFooter xml:space="preserve">&amp;C&amp;18&amp;N+2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T399"/>
  <sheetViews>
    <sheetView showZeros="0" rightToLeft="1" topLeftCell="E1" zoomScale="50" zoomScaleNormal="50" zoomScaleSheetLayoutView="50" workbookViewId="0">
      <pane xSplit="3" ySplit="8" topLeftCell="H9" activePane="bottomRight" state="frozen"/>
      <selection activeCell="E1" sqref="E1"/>
      <selection pane="topRight" activeCell="H1" sqref="H1"/>
      <selection pane="bottomLeft" activeCell="E9" sqref="E9"/>
      <selection pane="bottomRight" activeCell="U11" sqref="U11"/>
    </sheetView>
  </sheetViews>
  <sheetFormatPr defaultRowHeight="15" x14ac:dyDescent="0.25"/>
  <cols>
    <col min="3" max="3" width="2" bestFit="1" customWidth="1"/>
    <col min="5" max="5" width="4.28515625" customWidth="1"/>
    <col min="6" max="6" width="10.140625" customWidth="1"/>
    <col min="7" max="7" width="58.5703125" style="22" customWidth="1"/>
    <col min="8" max="8" width="19" customWidth="1"/>
    <col min="9" max="9" width="15.85546875" customWidth="1"/>
    <col min="10" max="10" width="15.7109375" customWidth="1"/>
    <col min="11" max="12" width="16.7109375" bestFit="1" customWidth="1"/>
    <col min="13" max="13" width="18.5703125" customWidth="1"/>
    <col min="14" max="14" width="14.42578125" customWidth="1"/>
    <col min="15" max="16" width="15.5703125" customWidth="1"/>
    <col min="17" max="17" width="17.5703125" customWidth="1"/>
    <col min="18" max="18" width="11.140625" bestFit="1" customWidth="1"/>
    <col min="19" max="19" width="19.42578125" bestFit="1" customWidth="1"/>
    <col min="20" max="20" width="18.5703125" bestFit="1" customWidth="1"/>
    <col min="21" max="21" width="18.85546875" bestFit="1" customWidth="1"/>
    <col min="22" max="22" width="18.7109375" bestFit="1" customWidth="1"/>
  </cols>
  <sheetData>
    <row r="5" spans="1:202" ht="15.75" thickBot="1" x14ac:dyDescent="0.3"/>
    <row r="6" spans="1:202" ht="97.5" customHeight="1" thickBot="1" x14ac:dyDescent="0.3">
      <c r="F6" s="61" t="s">
        <v>559</v>
      </c>
      <c r="G6" s="79"/>
      <c r="H6" s="62" t="s">
        <v>560</v>
      </c>
      <c r="I6" s="62"/>
      <c r="J6" s="62"/>
      <c r="K6" s="62"/>
      <c r="L6" s="66"/>
      <c r="M6" s="61" t="s">
        <v>561</v>
      </c>
      <c r="N6" s="62"/>
      <c r="O6" s="62"/>
      <c r="P6" s="62"/>
      <c r="Q6" s="66"/>
    </row>
    <row r="7" spans="1:202" ht="1.5" customHeight="1" thickBot="1" x14ac:dyDescent="0.3">
      <c r="F7" s="81" t="s">
        <v>1</v>
      </c>
      <c r="G7" s="77" t="s">
        <v>2</v>
      </c>
      <c r="H7" s="58"/>
      <c r="I7" s="58"/>
      <c r="J7" s="58"/>
      <c r="K7" s="58"/>
      <c r="L7" s="58"/>
      <c r="M7" s="58"/>
      <c r="N7" s="58"/>
      <c r="O7" s="58"/>
      <c r="P7" s="58"/>
      <c r="Q7" s="82"/>
    </row>
    <row r="8" spans="1:202" ht="183" customHeight="1" x14ac:dyDescent="0.25">
      <c r="F8" s="83" t="s">
        <v>1</v>
      </c>
      <c r="G8" s="59" t="s">
        <v>558</v>
      </c>
      <c r="H8" s="41" t="s">
        <v>523</v>
      </c>
      <c r="I8" s="42" t="s">
        <v>3</v>
      </c>
      <c r="J8" s="43" t="s">
        <v>4</v>
      </c>
      <c r="K8" s="44" t="s">
        <v>5</v>
      </c>
      <c r="L8" s="53" t="s">
        <v>6</v>
      </c>
      <c r="M8" s="41" t="s">
        <v>467</v>
      </c>
      <c r="N8" s="42" t="s">
        <v>3</v>
      </c>
      <c r="O8" s="43" t="s">
        <v>4</v>
      </c>
      <c r="P8" s="44" t="s">
        <v>5</v>
      </c>
      <c r="Q8" s="53" t="s">
        <v>6</v>
      </c>
    </row>
    <row r="9" spans="1:202" ht="60" customHeight="1" x14ac:dyDescent="0.25">
      <c r="F9" s="84">
        <v>1</v>
      </c>
      <c r="G9" s="29" t="s">
        <v>7</v>
      </c>
      <c r="H9" s="26"/>
      <c r="I9" s="23"/>
      <c r="J9" s="1"/>
      <c r="K9" s="1"/>
      <c r="L9" s="49"/>
      <c r="M9" s="26"/>
      <c r="N9" s="23"/>
      <c r="O9" s="1"/>
      <c r="P9" s="1"/>
      <c r="Q9" s="49"/>
      <c r="S9" s="39"/>
    </row>
    <row r="10" spans="1:202" ht="60" customHeight="1" x14ac:dyDescent="0.25">
      <c r="F10" s="69"/>
      <c r="G10" s="31" t="s">
        <v>10</v>
      </c>
      <c r="H10" s="28">
        <f>'ספר תקציב'!H15</f>
        <v>4000</v>
      </c>
      <c r="I10" s="24">
        <f>'ספר תקציב'!I15</f>
        <v>0</v>
      </c>
      <c r="J10" s="2">
        <f>'ספר תקציב'!J15</f>
        <v>0</v>
      </c>
      <c r="K10" s="2">
        <f>'ספר תקציב'!K15</f>
        <v>0</v>
      </c>
      <c r="L10" s="25">
        <f>'ספר תקציב'!L15</f>
        <v>4000</v>
      </c>
      <c r="M10" s="28">
        <f>'ספר תקציב'!M15</f>
        <v>5500</v>
      </c>
      <c r="N10" s="24">
        <f>'ספר תקציב'!N15</f>
        <v>0</v>
      </c>
      <c r="O10" s="2">
        <f>'ספר תקציב'!O15</f>
        <v>0</v>
      </c>
      <c r="P10" s="2">
        <f>'ספר תקציב'!P15</f>
        <v>0</v>
      </c>
      <c r="Q10" s="25">
        <f>'ספר תקציב'!Q15</f>
        <v>5500</v>
      </c>
      <c r="R10" s="39"/>
      <c r="S10" s="39"/>
      <c r="T10" s="39"/>
      <c r="U10" s="39"/>
      <c r="V10" s="39"/>
    </row>
    <row r="11" spans="1:202" ht="60" customHeight="1" x14ac:dyDescent="0.25">
      <c r="F11" s="84">
        <v>2</v>
      </c>
      <c r="G11" s="29" t="s">
        <v>11</v>
      </c>
      <c r="H11" s="26"/>
      <c r="I11" s="23"/>
      <c r="J11" s="1"/>
      <c r="K11" s="1"/>
      <c r="L11" s="49"/>
      <c r="M11" s="26"/>
      <c r="N11" s="23"/>
      <c r="O11" s="1"/>
      <c r="P11" s="1"/>
      <c r="Q11" s="49"/>
      <c r="R11" s="39"/>
      <c r="S11" s="39"/>
      <c r="T11" s="39"/>
      <c r="U11" s="39"/>
      <c r="V11" s="39"/>
    </row>
    <row r="12" spans="1:202" ht="60" customHeight="1" x14ac:dyDescent="0.25">
      <c r="F12" s="69"/>
      <c r="G12" s="31" t="s">
        <v>15</v>
      </c>
      <c r="H12" s="28">
        <f>'ספר תקציב'!H36</f>
        <v>83000</v>
      </c>
      <c r="I12" s="24">
        <f>'ספר תקציב'!I36</f>
        <v>0</v>
      </c>
      <c r="J12" s="2">
        <f>'ספר תקציב'!J36</f>
        <v>40500</v>
      </c>
      <c r="K12" s="2">
        <f>'ספר תקציב'!K36</f>
        <v>34500</v>
      </c>
      <c r="L12" s="25">
        <f>'ספר תקציב'!L36</f>
        <v>8000</v>
      </c>
      <c r="M12" s="28">
        <f>'ספר תקציב'!M36</f>
        <v>23000</v>
      </c>
      <c r="N12" s="24">
        <f>'ספר תקציב'!N36</f>
        <v>16000</v>
      </c>
      <c r="O12" s="2">
        <f>'ספר תקציב'!O36</f>
        <v>7000</v>
      </c>
      <c r="P12" s="2">
        <f>'ספר תקציב'!P36</f>
        <v>0</v>
      </c>
      <c r="Q12" s="25">
        <f>'ספר תקציב'!Q36</f>
        <v>0</v>
      </c>
      <c r="R12" s="39"/>
      <c r="S12" s="39"/>
      <c r="T12" s="39"/>
      <c r="U12" s="39"/>
      <c r="V12" s="39"/>
    </row>
    <row r="13" spans="1:202" ht="60" customHeight="1" x14ac:dyDescent="0.25">
      <c r="A13" s="4"/>
      <c r="B13" s="31"/>
      <c r="C13" s="28"/>
      <c r="D13" s="24"/>
      <c r="E13" s="80"/>
      <c r="F13" s="69"/>
      <c r="G13" s="31" t="s">
        <v>17</v>
      </c>
      <c r="H13" s="28">
        <f>'ספר תקציב'!H43</f>
        <v>22950</v>
      </c>
      <c r="I13" s="24">
        <f>'ספר תקציב'!I43</f>
        <v>2500</v>
      </c>
      <c r="J13" s="2">
        <f>'ספר תקציב'!J43</f>
        <v>15450</v>
      </c>
      <c r="K13" s="2">
        <f>'ספר תקציב'!K43</f>
        <v>0</v>
      </c>
      <c r="L13" s="25">
        <f>'ספר תקציב'!L43</f>
        <v>5000</v>
      </c>
      <c r="M13" s="28">
        <f>'ספר תקציב'!M43</f>
        <v>0</v>
      </c>
      <c r="N13" s="24">
        <f>'ספר תקציב'!N43</f>
        <v>0</v>
      </c>
      <c r="O13" s="2">
        <f>'ספר תקציב'!O43</f>
        <v>0</v>
      </c>
      <c r="P13" s="2">
        <f>'ספר תקציב'!P43</f>
        <v>0</v>
      </c>
      <c r="Q13" s="25">
        <f>'ספר תקציב'!Q43</f>
        <v>0</v>
      </c>
      <c r="R13" s="39"/>
      <c r="S13" s="39"/>
      <c r="T13" s="39"/>
      <c r="U13" s="39"/>
      <c r="V13" s="39"/>
      <c r="W13" s="36"/>
      <c r="X13" s="36"/>
      <c r="Y13" s="36"/>
      <c r="Z13" s="36"/>
      <c r="AA13" s="36"/>
      <c r="AB13" s="36"/>
      <c r="AC13" s="37"/>
      <c r="AD13" s="38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7"/>
      <c r="AW13" s="38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7"/>
      <c r="BP13" s="38"/>
      <c r="BQ13" s="36"/>
      <c r="BR13" s="34"/>
      <c r="BS13" s="2"/>
      <c r="BT13" s="2"/>
      <c r="BU13" s="2"/>
      <c r="BV13" s="25"/>
      <c r="BW13" s="28"/>
      <c r="BX13" s="24"/>
      <c r="BY13" s="2"/>
      <c r="BZ13" s="2"/>
      <c r="CA13" s="2"/>
      <c r="CB13" s="25"/>
      <c r="CC13" s="28"/>
      <c r="CD13" s="24"/>
      <c r="CE13" s="2"/>
      <c r="CF13" s="2"/>
      <c r="CG13" s="2"/>
      <c r="CH13" s="4"/>
      <c r="CI13" s="31"/>
      <c r="CJ13" s="28"/>
      <c r="CK13" s="24"/>
      <c r="CL13" s="2"/>
      <c r="CM13" s="2"/>
      <c r="CN13" s="2"/>
      <c r="CO13" s="25"/>
      <c r="CP13" s="28"/>
      <c r="CQ13" s="24"/>
      <c r="CR13" s="2"/>
      <c r="CS13" s="2"/>
      <c r="CT13" s="2"/>
      <c r="CU13" s="25"/>
      <c r="CV13" s="28"/>
      <c r="CW13" s="24"/>
      <c r="CX13" s="2"/>
      <c r="CY13" s="2"/>
      <c r="CZ13" s="2"/>
      <c r="DA13" s="4"/>
      <c r="DB13" s="31"/>
      <c r="DC13" s="28"/>
      <c r="DD13" s="24"/>
      <c r="DE13" s="2"/>
      <c r="DF13" s="2"/>
      <c r="DG13" s="2"/>
      <c r="DH13" s="25"/>
      <c r="DI13" s="28"/>
      <c r="DJ13" s="24"/>
      <c r="DK13" s="2"/>
      <c r="DL13" s="2"/>
      <c r="DM13" s="2"/>
      <c r="DN13" s="25"/>
      <c r="DO13" s="28"/>
      <c r="DP13" s="24"/>
      <c r="DQ13" s="2"/>
      <c r="DR13" s="2"/>
      <c r="DS13" s="2"/>
      <c r="DT13" s="4"/>
      <c r="DU13" s="31"/>
      <c r="DV13" s="28"/>
      <c r="DW13" s="24"/>
      <c r="DX13" s="2"/>
      <c r="DY13" s="2"/>
      <c r="DZ13" s="2"/>
      <c r="EA13" s="25"/>
      <c r="EB13" s="28"/>
      <c r="EC13" s="24"/>
      <c r="ED13" s="2"/>
      <c r="EE13" s="2"/>
      <c r="EF13" s="2"/>
      <c r="EG13" s="25"/>
      <c r="EH13" s="28"/>
      <c r="EI13" s="24"/>
      <c r="EJ13" s="2"/>
      <c r="EK13" s="2"/>
      <c r="EL13" s="2"/>
      <c r="EM13" s="4"/>
      <c r="EN13" s="31"/>
      <c r="EO13" s="28"/>
      <c r="EP13" s="24"/>
      <c r="EQ13" s="2"/>
      <c r="ER13" s="2"/>
      <c r="ES13" s="2"/>
      <c r="ET13" s="25"/>
      <c r="EU13" s="28"/>
      <c r="EV13" s="24"/>
      <c r="EW13" s="2"/>
      <c r="EX13" s="2"/>
      <c r="EY13" s="2"/>
      <c r="EZ13" s="25"/>
      <c r="FA13" s="28"/>
      <c r="FB13" s="24"/>
      <c r="FC13" s="2"/>
      <c r="FD13" s="2"/>
      <c r="FE13" s="2"/>
      <c r="FF13" s="4"/>
      <c r="FG13" s="31"/>
      <c r="FH13" s="28"/>
      <c r="FI13" s="24"/>
      <c r="FJ13" s="2"/>
      <c r="FK13" s="2"/>
      <c r="FL13" s="2"/>
      <c r="FM13" s="25"/>
      <c r="FN13" s="28"/>
      <c r="FO13" s="24"/>
      <c r="FP13" s="2"/>
      <c r="FQ13" s="2"/>
      <c r="FR13" s="2"/>
      <c r="FS13" s="25"/>
      <c r="FT13" s="28"/>
      <c r="FU13" s="24"/>
      <c r="FV13" s="2"/>
      <c r="FW13" s="2"/>
      <c r="FX13" s="2"/>
      <c r="FY13" s="4"/>
      <c r="FZ13" s="31"/>
      <c r="GA13" s="28"/>
      <c r="GB13" s="24"/>
      <c r="GC13" s="2"/>
      <c r="GD13" s="2"/>
      <c r="GE13" s="2"/>
      <c r="GF13" s="25"/>
      <c r="GG13" s="28"/>
      <c r="GH13" s="24"/>
      <c r="GI13" s="2"/>
      <c r="GJ13" s="2"/>
      <c r="GK13" s="2"/>
      <c r="GL13" s="25"/>
      <c r="GM13" s="28"/>
      <c r="GN13" s="24"/>
      <c r="GO13" s="2"/>
      <c r="GP13" s="2"/>
      <c r="GQ13" s="2"/>
      <c r="GR13" s="4"/>
      <c r="GS13" s="31"/>
      <c r="GT13" s="28"/>
    </row>
    <row r="14" spans="1:202" ht="60" customHeight="1" x14ac:dyDescent="0.25">
      <c r="F14" s="69"/>
      <c r="G14" s="31" t="s">
        <v>23</v>
      </c>
      <c r="H14" s="28">
        <f>'ספר תקציב'!H80</f>
        <v>41750</v>
      </c>
      <c r="I14" s="24">
        <f>'ספר תקציב'!I80</f>
        <v>1480</v>
      </c>
      <c r="J14" s="2">
        <f>'ספר תקציב'!J80</f>
        <v>4200</v>
      </c>
      <c r="K14" s="2">
        <f>'ספר תקציב'!K80</f>
        <v>28400</v>
      </c>
      <c r="L14" s="25">
        <f>'ספר תקציב'!L80</f>
        <v>7670</v>
      </c>
      <c r="M14" s="28">
        <f>'ספר תקציב'!M80</f>
        <v>51450</v>
      </c>
      <c r="N14" s="24">
        <f>'ספר תקציב'!N80</f>
        <v>4000</v>
      </c>
      <c r="O14" s="2">
        <f>'ספר תקציב'!O80</f>
        <v>12900</v>
      </c>
      <c r="P14" s="2">
        <f>'ספר תקציב'!P80</f>
        <v>33850</v>
      </c>
      <c r="Q14" s="25">
        <f>'ספר תקציב'!Q80</f>
        <v>700</v>
      </c>
      <c r="R14" s="39"/>
      <c r="S14" s="39"/>
      <c r="T14" s="39"/>
      <c r="U14" s="39"/>
      <c r="V14" s="39"/>
    </row>
    <row r="15" spans="1:202" s="16" customFormat="1" ht="60" customHeight="1" x14ac:dyDescent="0.25">
      <c r="F15" s="69"/>
      <c r="G15" s="31" t="s">
        <v>27</v>
      </c>
      <c r="H15" s="28">
        <f>'ספר תקציב'!H90</f>
        <v>3200</v>
      </c>
      <c r="I15" s="24">
        <f>'ספר תקציב'!I90</f>
        <v>0</v>
      </c>
      <c r="J15" s="2">
        <f>'ספר תקציב'!J90</f>
        <v>0</v>
      </c>
      <c r="K15" s="2">
        <f>'ספר תקציב'!K90</f>
        <v>3200</v>
      </c>
      <c r="L15" s="25">
        <f>'ספר תקציב'!L90</f>
        <v>0</v>
      </c>
      <c r="M15" s="28">
        <f>'ספר תקציב'!M90</f>
        <v>7800</v>
      </c>
      <c r="N15" s="24">
        <f>'ספר תקציב'!N90</f>
        <v>0</v>
      </c>
      <c r="O15" s="2">
        <f>'ספר תקציב'!O90</f>
        <v>3000</v>
      </c>
      <c r="P15" s="2">
        <f>'ספר תקציב'!P90</f>
        <v>4800</v>
      </c>
      <c r="Q15" s="25">
        <f>'ספר תקציב'!Q90</f>
        <v>0</v>
      </c>
      <c r="R15" s="39"/>
      <c r="S15" s="39"/>
      <c r="T15" s="39"/>
      <c r="U15" s="39"/>
      <c r="V15" s="39"/>
    </row>
    <row r="16" spans="1:202" ht="60" customHeight="1" x14ac:dyDescent="0.25">
      <c r="F16" s="69"/>
      <c r="G16" s="31" t="s">
        <v>30</v>
      </c>
      <c r="H16" s="28">
        <f>'ספר תקציב'!H100</f>
        <v>27550</v>
      </c>
      <c r="I16" s="24">
        <f>'ספר תקציב'!I100</f>
        <v>15300</v>
      </c>
      <c r="J16" s="2">
        <f>'ספר תקציב'!J100</f>
        <v>4500</v>
      </c>
      <c r="K16" s="2">
        <f>'ספר תקציב'!K100</f>
        <v>0</v>
      </c>
      <c r="L16" s="25">
        <f>'ספר תקציב'!L100</f>
        <v>7750</v>
      </c>
      <c r="M16" s="28">
        <f>'ספר תקציב'!M100</f>
        <v>7000</v>
      </c>
      <c r="N16" s="24">
        <f>'ספר תקציב'!N100</f>
        <v>7000</v>
      </c>
      <c r="O16" s="2">
        <f>'ספר תקציב'!O100</f>
        <v>0</v>
      </c>
      <c r="P16" s="2">
        <f>'ספר תקציב'!P100</f>
        <v>0</v>
      </c>
      <c r="Q16" s="25">
        <f>'ספר תקציב'!Q100</f>
        <v>0</v>
      </c>
      <c r="R16" s="39"/>
      <c r="S16" s="39"/>
      <c r="T16" s="39"/>
      <c r="U16" s="39"/>
      <c r="V16" s="39"/>
    </row>
    <row r="17" spans="6:22" ht="60" customHeight="1" x14ac:dyDescent="0.25">
      <c r="F17" s="69"/>
      <c r="G17" s="31" t="s">
        <v>31</v>
      </c>
      <c r="H17" s="28">
        <f>SUM(H12:H16)</f>
        <v>178450</v>
      </c>
      <c r="I17" s="24">
        <f t="shared" ref="I17:Q17" si="0">SUM(I12:I16)</f>
        <v>19280</v>
      </c>
      <c r="J17" s="2">
        <f t="shared" si="0"/>
        <v>64650</v>
      </c>
      <c r="K17" s="2">
        <f t="shared" si="0"/>
        <v>66100</v>
      </c>
      <c r="L17" s="25">
        <f t="shared" si="0"/>
        <v>28420</v>
      </c>
      <c r="M17" s="28">
        <f t="shared" si="0"/>
        <v>89250</v>
      </c>
      <c r="N17" s="24">
        <f t="shared" si="0"/>
        <v>27000</v>
      </c>
      <c r="O17" s="2">
        <f t="shared" si="0"/>
        <v>22900</v>
      </c>
      <c r="P17" s="2">
        <f t="shared" si="0"/>
        <v>38650</v>
      </c>
      <c r="Q17" s="25">
        <f t="shared" si="0"/>
        <v>700</v>
      </c>
      <c r="R17" s="39"/>
      <c r="S17" s="39"/>
      <c r="T17" s="39"/>
      <c r="U17" s="39"/>
      <c r="V17" s="39"/>
    </row>
    <row r="18" spans="6:22" ht="60" customHeight="1" x14ac:dyDescent="0.25">
      <c r="F18" s="84">
        <v>3</v>
      </c>
      <c r="G18" s="29" t="s">
        <v>32</v>
      </c>
      <c r="H18" s="26"/>
      <c r="I18" s="23"/>
      <c r="J18" s="1"/>
      <c r="K18" s="1"/>
      <c r="L18" s="49"/>
      <c r="M18" s="26"/>
      <c r="N18" s="23"/>
      <c r="O18" s="1"/>
      <c r="P18" s="1"/>
      <c r="Q18" s="49"/>
      <c r="R18" s="39"/>
      <c r="S18" s="39"/>
      <c r="T18" s="39"/>
      <c r="U18" s="39"/>
      <c r="V18" s="39"/>
    </row>
    <row r="19" spans="6:22" ht="60" customHeight="1" x14ac:dyDescent="0.25">
      <c r="F19" s="69"/>
      <c r="G19" s="31" t="s">
        <v>38</v>
      </c>
      <c r="H19" s="28">
        <f>'ספר תקציב'!H110</f>
        <v>6650</v>
      </c>
      <c r="I19" s="24">
        <f>'ספר תקציב'!I110</f>
        <v>0</v>
      </c>
      <c r="J19" s="2">
        <f>'ספר תקציב'!J110</f>
        <v>0</v>
      </c>
      <c r="K19" s="2">
        <f>'ספר תקציב'!K110</f>
        <v>0</v>
      </c>
      <c r="L19" s="25">
        <f>'ספר תקציב'!L110</f>
        <v>6650</v>
      </c>
      <c r="M19" s="28">
        <f>'ספר תקציב'!M110</f>
        <v>4000</v>
      </c>
      <c r="N19" s="24">
        <f>'ספר תקציב'!N110</f>
        <v>0</v>
      </c>
      <c r="O19" s="2">
        <f>'ספר תקציב'!O110</f>
        <v>0</v>
      </c>
      <c r="P19" s="2">
        <f>'ספר תקציב'!P110</f>
        <v>0</v>
      </c>
      <c r="Q19" s="25">
        <f>'ספר תקציב'!Q110</f>
        <v>4000</v>
      </c>
      <c r="R19" s="39"/>
      <c r="S19" s="39"/>
      <c r="T19" s="39"/>
      <c r="U19" s="39"/>
      <c r="V19" s="39"/>
    </row>
    <row r="20" spans="6:22" ht="60" customHeight="1" x14ac:dyDescent="0.25">
      <c r="F20" s="69"/>
      <c r="G20" s="31" t="s">
        <v>44</v>
      </c>
      <c r="H20" s="28">
        <f>'ספר תקציב'!H123</f>
        <v>3600</v>
      </c>
      <c r="I20" s="24">
        <f>'ספר תקציב'!I123</f>
        <v>0</v>
      </c>
      <c r="J20" s="2">
        <f>'ספר תקציב'!J123</f>
        <v>0</v>
      </c>
      <c r="K20" s="2">
        <f>'ספר תקציב'!K123</f>
        <v>0</v>
      </c>
      <c r="L20" s="25">
        <f>'ספר תקציב'!L123</f>
        <v>3600</v>
      </c>
      <c r="M20" s="28">
        <f>'ספר תקציב'!M123</f>
        <v>2100</v>
      </c>
      <c r="N20" s="24">
        <f>'ספר תקציב'!N123</f>
        <v>0</v>
      </c>
      <c r="O20" s="2">
        <f>'ספר תקציב'!O123</f>
        <v>0</v>
      </c>
      <c r="P20" s="2">
        <f>'ספר תקציב'!P123</f>
        <v>0</v>
      </c>
      <c r="Q20" s="25">
        <f>'ספר תקציב'!Q123</f>
        <v>2100</v>
      </c>
      <c r="R20" s="39"/>
      <c r="S20" s="39"/>
      <c r="T20" s="39"/>
      <c r="U20" s="39"/>
      <c r="V20" s="39"/>
    </row>
    <row r="21" spans="6:22" ht="60" customHeight="1" x14ac:dyDescent="0.25">
      <c r="F21" s="69"/>
      <c r="G21" s="31" t="s">
        <v>53</v>
      </c>
      <c r="H21" s="28">
        <f>'ספר תקציב'!H135</f>
        <v>8500</v>
      </c>
      <c r="I21" s="24">
        <f>'ספר תקציב'!I135</f>
        <v>600</v>
      </c>
      <c r="J21" s="2">
        <f>'ספר תקציב'!J135</f>
        <v>0</v>
      </c>
      <c r="K21" s="2">
        <f>'ספר תקציב'!K135</f>
        <v>0</v>
      </c>
      <c r="L21" s="25">
        <f>'ספר תקציב'!L135</f>
        <v>7900</v>
      </c>
      <c r="M21" s="28">
        <f>'ספר תקציב'!M135</f>
        <v>4600</v>
      </c>
      <c r="N21" s="24">
        <f>'ספר תקציב'!N135</f>
        <v>900</v>
      </c>
      <c r="O21" s="2">
        <f>'ספר תקציב'!O135</f>
        <v>0</v>
      </c>
      <c r="P21" s="2">
        <f>'ספר תקציב'!P135</f>
        <v>0</v>
      </c>
      <c r="Q21" s="25">
        <f>'ספר תקציב'!Q135</f>
        <v>3700</v>
      </c>
      <c r="R21" s="39"/>
      <c r="S21" s="39"/>
      <c r="T21" s="39"/>
      <c r="U21" s="39"/>
      <c r="V21" s="39"/>
    </row>
    <row r="22" spans="6:22" ht="60" customHeight="1" x14ac:dyDescent="0.25">
      <c r="F22" s="69"/>
      <c r="G22" s="31" t="s">
        <v>58</v>
      </c>
      <c r="H22" s="28">
        <f>'ספר תקציב'!H142</f>
        <v>2000</v>
      </c>
      <c r="I22" s="24">
        <f>'ספר תקציב'!I142</f>
        <v>0</v>
      </c>
      <c r="J22" s="2">
        <f>'ספר תקציב'!J142</f>
        <v>0</v>
      </c>
      <c r="K22" s="2">
        <f>'ספר תקציב'!K142</f>
        <v>0</v>
      </c>
      <c r="L22" s="25">
        <f>'ספר תקציב'!L142</f>
        <v>2000</v>
      </c>
      <c r="M22" s="28">
        <f>'ספר תקציב'!M142</f>
        <v>600</v>
      </c>
      <c r="N22" s="24">
        <f>'ספר תקציב'!N142</f>
        <v>0</v>
      </c>
      <c r="O22" s="2">
        <f>'ספר תקציב'!O142</f>
        <v>0</v>
      </c>
      <c r="P22" s="2">
        <f>'ספר תקציב'!P142</f>
        <v>0</v>
      </c>
      <c r="Q22" s="25">
        <f>'ספר תקציב'!Q142</f>
        <v>600</v>
      </c>
      <c r="R22" s="39"/>
      <c r="S22" s="39"/>
      <c r="T22" s="39"/>
      <c r="U22" s="39"/>
      <c r="V22" s="39"/>
    </row>
    <row r="23" spans="6:22" ht="60" customHeight="1" x14ac:dyDescent="0.25">
      <c r="F23" s="69"/>
      <c r="G23" s="31" t="s">
        <v>60</v>
      </c>
      <c r="H23" s="28">
        <f>'ספר תקציב'!H145</f>
        <v>500</v>
      </c>
      <c r="I23" s="24">
        <f>'ספר תקציב'!I145</f>
        <v>400</v>
      </c>
      <c r="J23" s="2">
        <f>'ספר תקציב'!J145</f>
        <v>0</v>
      </c>
      <c r="K23" s="2">
        <f>'ספר תקציב'!K145</f>
        <v>0</v>
      </c>
      <c r="L23" s="25">
        <f>'ספר תקציב'!L145</f>
        <v>100</v>
      </c>
      <c r="M23" s="28">
        <f>'ספר תקציב'!M145</f>
        <v>0</v>
      </c>
      <c r="N23" s="24">
        <f>'ספר תקציב'!N145</f>
        <v>0</v>
      </c>
      <c r="O23" s="2">
        <f>'ספר תקציב'!O145</f>
        <v>0</v>
      </c>
      <c r="P23" s="2">
        <f>'ספר תקציב'!P145</f>
        <v>0</v>
      </c>
      <c r="Q23" s="25">
        <f>'ספר תקציב'!Q145</f>
        <v>0</v>
      </c>
      <c r="R23" s="39"/>
      <c r="S23" s="39"/>
      <c r="T23" s="39"/>
      <c r="U23" s="39"/>
      <c r="V23" s="39"/>
    </row>
    <row r="24" spans="6:22" ht="60" customHeight="1" x14ac:dyDescent="0.25">
      <c r="F24" s="69"/>
      <c r="G24" s="31" t="s">
        <v>64</v>
      </c>
      <c r="H24" s="28">
        <f>'ספר תקציב'!H150</f>
        <v>2050</v>
      </c>
      <c r="I24" s="24">
        <f>'ספר תקציב'!I150</f>
        <v>1625</v>
      </c>
      <c r="J24" s="2">
        <f>'ספר תקציב'!J150</f>
        <v>0</v>
      </c>
      <c r="K24" s="2">
        <f>'ספר תקציב'!K150</f>
        <v>0</v>
      </c>
      <c r="L24" s="25">
        <f>'ספר תקציב'!L150</f>
        <v>425</v>
      </c>
      <c r="M24" s="28">
        <f>'ספר תקציב'!M150</f>
        <v>0</v>
      </c>
      <c r="N24" s="24">
        <f>'ספר תקציב'!N150</f>
        <v>0</v>
      </c>
      <c r="O24" s="2">
        <f>'ספר תקציב'!O150</f>
        <v>0</v>
      </c>
      <c r="P24" s="2">
        <f>'ספר תקציב'!P150</f>
        <v>0</v>
      </c>
      <c r="Q24" s="25">
        <f>'ספר תקציב'!Q150</f>
        <v>0</v>
      </c>
      <c r="R24" s="39"/>
      <c r="S24" s="39"/>
      <c r="T24" s="39"/>
      <c r="U24" s="39"/>
      <c r="V24" s="39"/>
    </row>
    <row r="25" spans="6:22" ht="60" customHeight="1" x14ac:dyDescent="0.25">
      <c r="F25" s="69"/>
      <c r="G25" s="31" t="s">
        <v>69</v>
      </c>
      <c r="H25" s="28">
        <f>'ספר תקציב'!H156</f>
        <v>1000</v>
      </c>
      <c r="I25" s="24">
        <f>'ספר תקציב'!I156</f>
        <v>500</v>
      </c>
      <c r="J25" s="2">
        <f>'ספר תקציב'!J156</f>
        <v>0</v>
      </c>
      <c r="K25" s="2">
        <f>'ספר תקציב'!K156</f>
        <v>0</v>
      </c>
      <c r="L25" s="25">
        <f>'ספר תקציב'!L156</f>
        <v>500</v>
      </c>
      <c r="M25" s="28">
        <f>'ספר תקציב'!M156</f>
        <v>850</v>
      </c>
      <c r="N25" s="24">
        <f>'ספר תקציב'!N156</f>
        <v>27</v>
      </c>
      <c r="O25" s="2">
        <f>'ספר תקציב'!O156</f>
        <v>0</v>
      </c>
      <c r="P25" s="2">
        <f>'ספר תקציב'!P156</f>
        <v>0</v>
      </c>
      <c r="Q25" s="25">
        <f>'ספר תקציב'!Q156</f>
        <v>823</v>
      </c>
      <c r="R25" s="39"/>
      <c r="S25" s="39"/>
      <c r="T25" s="39"/>
      <c r="U25" s="39"/>
      <c r="V25" s="39"/>
    </row>
    <row r="26" spans="6:22" ht="60" customHeight="1" x14ac:dyDescent="0.25">
      <c r="F26" s="85"/>
      <c r="G26" s="31" t="s">
        <v>365</v>
      </c>
      <c r="H26" s="28">
        <f>'ספר תקציב'!H175</f>
        <v>11000</v>
      </c>
      <c r="I26" s="24">
        <f>'ספר תקציב'!I175</f>
        <v>7650</v>
      </c>
      <c r="J26" s="2">
        <f>'ספר תקציב'!J175</f>
        <v>0</v>
      </c>
      <c r="K26" s="2">
        <f>'ספר תקציב'!K175</f>
        <v>0</v>
      </c>
      <c r="L26" s="25">
        <f>'ספר תקציב'!L175</f>
        <v>3350</v>
      </c>
      <c r="M26" s="28">
        <f>'ספר תקציב'!M175</f>
        <v>3050</v>
      </c>
      <c r="N26" s="24">
        <f>'ספר תקציב'!N175</f>
        <v>0</v>
      </c>
      <c r="O26" s="2">
        <f>'ספר תקציב'!O175</f>
        <v>0</v>
      </c>
      <c r="P26" s="2">
        <f>'ספר תקציב'!P175</f>
        <v>0</v>
      </c>
      <c r="Q26" s="25">
        <f>'ספר תקציב'!Q175</f>
        <v>3050</v>
      </c>
      <c r="R26" s="39"/>
      <c r="S26" s="39"/>
      <c r="T26" s="39"/>
      <c r="U26" s="39"/>
      <c r="V26" s="39"/>
    </row>
    <row r="27" spans="6:22" ht="60" customHeight="1" x14ac:dyDescent="0.25">
      <c r="F27" s="69"/>
      <c r="G27" s="31" t="s">
        <v>74</v>
      </c>
      <c r="H27" s="28">
        <f>'ספר תקציב'!H190</f>
        <v>13650</v>
      </c>
      <c r="I27" s="24">
        <f>'ספר תקציב'!I190</f>
        <v>5500</v>
      </c>
      <c r="J27" s="2">
        <f>'ספר תקציב'!J190</f>
        <v>0</v>
      </c>
      <c r="K27" s="2">
        <f>'ספר תקציב'!K190</f>
        <v>0</v>
      </c>
      <c r="L27" s="25">
        <f>'ספר תקציב'!L190</f>
        <v>8150</v>
      </c>
      <c r="M27" s="28">
        <f>'ספר תקציב'!M190</f>
        <v>20300</v>
      </c>
      <c r="N27" s="24">
        <f>'ספר תקציב'!N190</f>
        <v>0</v>
      </c>
      <c r="O27" s="2">
        <f>'ספר תקציב'!O190</f>
        <v>0</v>
      </c>
      <c r="P27" s="2">
        <f>'ספר תקציב'!P190</f>
        <v>0</v>
      </c>
      <c r="Q27" s="25">
        <f>'ספר תקציב'!Q190</f>
        <v>20300</v>
      </c>
      <c r="R27" s="39"/>
      <c r="S27" s="39"/>
      <c r="T27" s="39"/>
      <c r="U27" s="39"/>
      <c r="V27" s="39"/>
    </row>
    <row r="28" spans="6:22" ht="60" customHeight="1" x14ac:dyDescent="0.25">
      <c r="F28" s="69"/>
      <c r="G28" s="31" t="s">
        <v>77</v>
      </c>
      <c r="H28" s="28">
        <f>'ספר תקציב'!H194</f>
        <v>600</v>
      </c>
      <c r="I28" s="24">
        <f>'ספר תקציב'!I194</f>
        <v>0</v>
      </c>
      <c r="J28" s="2">
        <f>'ספר תקציב'!J194</f>
        <v>0</v>
      </c>
      <c r="K28" s="2">
        <f>'ספר תקציב'!K194</f>
        <v>0</v>
      </c>
      <c r="L28" s="25">
        <f>'ספר תקציב'!L194</f>
        <v>600</v>
      </c>
      <c r="M28" s="28">
        <f>'ספר תקציב'!M194</f>
        <v>4100</v>
      </c>
      <c r="N28" s="24">
        <f>'ספר תקציב'!N194</f>
        <v>0</v>
      </c>
      <c r="O28" s="2">
        <f>'ספר תקציב'!O194</f>
        <v>0</v>
      </c>
      <c r="P28" s="2">
        <f>'ספר תקציב'!P194</f>
        <v>0</v>
      </c>
      <c r="Q28" s="25">
        <f>'ספר תקציב'!Q194</f>
        <v>4100</v>
      </c>
      <c r="R28" s="39"/>
      <c r="S28" s="39"/>
      <c r="T28" s="39"/>
      <c r="U28" s="39"/>
      <c r="V28" s="39"/>
    </row>
    <row r="29" spans="6:22" ht="60" customHeight="1" x14ac:dyDescent="0.25">
      <c r="F29" s="69"/>
      <c r="G29" s="31" t="s">
        <v>78</v>
      </c>
      <c r="H29" s="28">
        <f>SUM(H19:H28)</f>
        <v>49550</v>
      </c>
      <c r="I29" s="24">
        <f t="shared" ref="I29:P29" si="1">SUM(I19:I28)</f>
        <v>16275</v>
      </c>
      <c r="J29" s="2">
        <f t="shared" si="1"/>
        <v>0</v>
      </c>
      <c r="K29" s="2">
        <f t="shared" si="1"/>
        <v>0</v>
      </c>
      <c r="L29" s="25">
        <f t="shared" si="1"/>
        <v>33275</v>
      </c>
      <c r="M29" s="28">
        <f t="shared" si="1"/>
        <v>39600</v>
      </c>
      <c r="N29" s="24">
        <f t="shared" si="1"/>
        <v>927</v>
      </c>
      <c r="O29" s="2">
        <f t="shared" si="1"/>
        <v>0</v>
      </c>
      <c r="P29" s="2">
        <f t="shared" si="1"/>
        <v>0</v>
      </c>
      <c r="Q29" s="25">
        <v>38673</v>
      </c>
      <c r="R29" s="39"/>
      <c r="S29" s="39"/>
      <c r="T29" s="39"/>
      <c r="U29" s="39"/>
      <c r="V29" s="39"/>
    </row>
    <row r="30" spans="6:22" ht="60" customHeight="1" x14ac:dyDescent="0.25">
      <c r="F30" s="84">
        <v>4</v>
      </c>
      <c r="G30" s="29" t="s">
        <v>79</v>
      </c>
      <c r="H30" s="26"/>
      <c r="I30" s="23"/>
      <c r="J30" s="1"/>
      <c r="K30" s="1"/>
      <c r="L30" s="49"/>
      <c r="M30" s="26"/>
      <c r="N30" s="23"/>
      <c r="O30" s="1"/>
      <c r="P30" s="1"/>
      <c r="Q30" s="49"/>
      <c r="R30" s="39"/>
      <c r="S30" s="39"/>
      <c r="T30" s="39"/>
      <c r="U30" s="39"/>
      <c r="V30" s="39"/>
    </row>
    <row r="31" spans="6:22" ht="60" customHeight="1" x14ac:dyDescent="0.25">
      <c r="F31" s="69"/>
      <c r="G31" s="31" t="s">
        <v>555</v>
      </c>
      <c r="H31" s="28">
        <f>'ספר תקציב'!H204</f>
        <v>30</v>
      </c>
      <c r="I31" s="24">
        <f>'ספר תקציב'!I204</f>
        <v>0</v>
      </c>
      <c r="J31" s="2">
        <f>'ספר תקציב'!J204</f>
        <v>0</v>
      </c>
      <c r="K31" s="2">
        <f>'ספר תקציב'!K204</f>
        <v>30</v>
      </c>
      <c r="L31" s="25">
        <f>'ספר תקציב'!L204</f>
        <v>0</v>
      </c>
      <c r="M31" s="28">
        <f>'ספר תקציב'!M204</f>
        <v>3620</v>
      </c>
      <c r="N31" s="24">
        <f>'ספר תקציב'!N204</f>
        <v>0</v>
      </c>
      <c r="O31" s="2">
        <f>'ספר תקציב'!O204</f>
        <v>200</v>
      </c>
      <c r="P31" s="2">
        <f>'ספר תקציב'!P204</f>
        <v>0</v>
      </c>
      <c r="Q31" s="25">
        <f>'ספר תקציב'!Q204</f>
        <v>3420</v>
      </c>
      <c r="R31" s="39"/>
      <c r="S31" s="39"/>
      <c r="T31" s="39"/>
      <c r="U31" s="39"/>
      <c r="V31" s="39"/>
    </row>
    <row r="32" spans="6:22" ht="60" customHeight="1" x14ac:dyDescent="0.25">
      <c r="F32" s="69"/>
      <c r="G32" s="31" t="s">
        <v>93</v>
      </c>
      <c r="H32" s="28">
        <f>'ספר תקציב'!H241</f>
        <v>44900</v>
      </c>
      <c r="I32" s="24">
        <f>'ספר תקציב'!I241</f>
        <v>1020</v>
      </c>
      <c r="J32" s="2">
        <f>'ספר תקציב'!J241</f>
        <v>0</v>
      </c>
      <c r="K32" s="2">
        <f>'ספר תקציב'!K241</f>
        <v>0</v>
      </c>
      <c r="L32" s="25">
        <f>'ספר תקציב'!L241</f>
        <v>43880</v>
      </c>
      <c r="M32" s="28">
        <f>'ספר תקציב'!M241</f>
        <v>7600</v>
      </c>
      <c r="N32" s="24">
        <f>'ספר תקציב'!N241</f>
        <v>0</v>
      </c>
      <c r="O32" s="2">
        <f>'ספר תקציב'!O241</f>
        <v>0</v>
      </c>
      <c r="P32" s="2">
        <f>'ספר תקציב'!P241</f>
        <v>0</v>
      </c>
      <c r="Q32" s="25">
        <f>'ספר תקציב'!Q241</f>
        <v>7600</v>
      </c>
      <c r="R32" s="39"/>
      <c r="S32" s="39"/>
      <c r="T32" s="39"/>
      <c r="U32" s="39"/>
      <c r="V32" s="39"/>
    </row>
    <row r="33" spans="6:22" ht="60" customHeight="1" x14ac:dyDescent="0.25">
      <c r="F33" s="69"/>
      <c r="G33" s="31" t="s">
        <v>97</v>
      </c>
      <c r="H33" s="28">
        <f>'ספר תקציב'!H254</f>
        <v>1930</v>
      </c>
      <c r="I33" s="24">
        <f>'ספר תקציב'!I254</f>
        <v>400</v>
      </c>
      <c r="J33" s="2">
        <f>'ספר תקציב'!J254</f>
        <v>0</v>
      </c>
      <c r="K33" s="2">
        <f>'ספר תקציב'!K254</f>
        <v>0</v>
      </c>
      <c r="L33" s="25">
        <f>'ספר תקציב'!L254</f>
        <v>1530</v>
      </c>
      <c r="M33" s="28">
        <f>'ספר תקציב'!M254</f>
        <v>250</v>
      </c>
      <c r="N33" s="24">
        <f>'ספר תקציב'!N254</f>
        <v>0</v>
      </c>
      <c r="O33" s="2">
        <f>'ספר תקציב'!O254</f>
        <v>0</v>
      </c>
      <c r="P33" s="2">
        <f>'ספר תקציב'!P254</f>
        <v>0</v>
      </c>
      <c r="Q33" s="25">
        <f>'ספר תקציב'!Q254</f>
        <v>250</v>
      </c>
      <c r="R33" s="39"/>
      <c r="S33" s="39"/>
      <c r="T33" s="39"/>
      <c r="U33" s="39"/>
      <c r="V33" s="39"/>
    </row>
    <row r="34" spans="6:22" ht="60" customHeight="1" x14ac:dyDescent="0.25">
      <c r="F34" s="69"/>
      <c r="G34" s="31" t="s">
        <v>410</v>
      </c>
      <c r="H34" s="28">
        <f>'ספר תקציב'!H297</f>
        <v>32190</v>
      </c>
      <c r="I34" s="24">
        <f>'ספר תקציב'!I297</f>
        <v>0</v>
      </c>
      <c r="J34" s="2">
        <f>'ספר תקציב'!J297</f>
        <v>9900</v>
      </c>
      <c r="K34" s="2">
        <f>'ספר תקציב'!K297</f>
        <v>14850</v>
      </c>
      <c r="L34" s="25">
        <f>'ספר תקציב'!L297</f>
        <v>7440</v>
      </c>
      <c r="M34" s="28">
        <f>'ספר תקציב'!M297</f>
        <v>86080</v>
      </c>
      <c r="N34" s="24">
        <f>'ספר תקציב'!N297</f>
        <v>0</v>
      </c>
      <c r="O34" s="2">
        <f>'ספר תקציב'!O297</f>
        <v>21250</v>
      </c>
      <c r="P34" s="2">
        <f>'ספר תקציב'!P297</f>
        <v>56000</v>
      </c>
      <c r="Q34" s="25">
        <f>'ספר תקציב'!Q297</f>
        <v>8830</v>
      </c>
      <c r="R34" s="39"/>
      <c r="S34" s="39"/>
      <c r="T34" s="39"/>
      <c r="U34" s="39"/>
      <c r="V34" s="39"/>
    </row>
    <row r="35" spans="6:22" ht="60" customHeight="1" x14ac:dyDescent="0.25">
      <c r="F35" s="69"/>
      <c r="G35" s="31" t="s">
        <v>122</v>
      </c>
      <c r="H35" s="28">
        <f>'ספר תקציב'!H309</f>
        <v>5745</v>
      </c>
      <c r="I35" s="24">
        <f>'ספר תקציב'!I309</f>
        <v>0</v>
      </c>
      <c r="J35" s="2">
        <f>'ספר תקציב'!J309</f>
        <v>0</v>
      </c>
      <c r="K35" s="2">
        <f>'ספר תקציב'!K309</f>
        <v>0</v>
      </c>
      <c r="L35" s="25">
        <f>'ספר תקציב'!L309</f>
        <v>5745</v>
      </c>
      <c r="M35" s="28">
        <f>'ספר תקציב'!M309</f>
        <v>500</v>
      </c>
      <c r="N35" s="24">
        <f>'ספר תקציב'!N309</f>
        <v>0</v>
      </c>
      <c r="O35" s="2">
        <f>'ספר תקציב'!O309</f>
        <v>0</v>
      </c>
      <c r="P35" s="2">
        <f>'ספר תקציב'!P309</f>
        <v>0</v>
      </c>
      <c r="Q35" s="25">
        <f>'ספר תקציב'!Q309</f>
        <v>500</v>
      </c>
      <c r="R35" s="39"/>
      <c r="S35" s="39"/>
      <c r="T35" s="39"/>
      <c r="U35" s="39"/>
      <c r="V35" s="39"/>
    </row>
    <row r="36" spans="6:22" ht="60" customHeight="1" x14ac:dyDescent="0.25">
      <c r="F36" s="69"/>
      <c r="G36" s="31" t="s">
        <v>132</v>
      </c>
      <c r="H36" s="28">
        <f>'ספר תקציב'!H350</f>
        <v>18170</v>
      </c>
      <c r="I36" s="24">
        <f>'ספר תקציב'!I350</f>
        <v>800</v>
      </c>
      <c r="J36" s="2">
        <f>'ספר תקציב'!J350</f>
        <v>400</v>
      </c>
      <c r="K36" s="2">
        <f>'ספר תקציב'!K350</f>
        <v>7600</v>
      </c>
      <c r="L36" s="25">
        <f>'ספר תקציב'!L350</f>
        <v>9370</v>
      </c>
      <c r="M36" s="28">
        <f>'ספר תקציב'!M350</f>
        <v>8500</v>
      </c>
      <c r="N36" s="24">
        <f>'ספר תקציב'!N350</f>
        <v>0</v>
      </c>
      <c r="O36" s="2">
        <f>'ספר תקציב'!O350</f>
        <v>0</v>
      </c>
      <c r="P36" s="2">
        <f>'ספר תקציב'!P350</f>
        <v>1775</v>
      </c>
      <c r="Q36" s="25">
        <f>'ספר תקציב'!Q350</f>
        <v>6725</v>
      </c>
      <c r="R36" s="39"/>
      <c r="S36" s="39"/>
      <c r="T36" s="39"/>
      <c r="U36" s="39"/>
      <c r="V36" s="39"/>
    </row>
    <row r="37" spans="6:22" ht="60" customHeight="1" x14ac:dyDescent="0.25">
      <c r="F37" s="69"/>
      <c r="G37" s="31" t="s">
        <v>141</v>
      </c>
      <c r="H37" s="28">
        <f>'ספר תקציב'!H367</f>
        <v>4550</v>
      </c>
      <c r="I37" s="24">
        <f>'ספר תקציב'!I367</f>
        <v>0</v>
      </c>
      <c r="J37" s="2">
        <f>'ספר תקציב'!J367</f>
        <v>0</v>
      </c>
      <c r="K37" s="2">
        <f>'ספר תקציב'!K367</f>
        <v>4200</v>
      </c>
      <c r="L37" s="25">
        <f>'ספר תקציב'!L367</f>
        <v>350</v>
      </c>
      <c r="M37" s="28">
        <f>'ספר תקציב'!M367</f>
        <v>3450</v>
      </c>
      <c r="N37" s="24">
        <f>'ספר תקציב'!N367</f>
        <v>0</v>
      </c>
      <c r="O37" s="2">
        <f>'ספר תקציב'!O367</f>
        <v>0</v>
      </c>
      <c r="P37" s="2">
        <f>'ספר תקציב'!P367</f>
        <v>700</v>
      </c>
      <c r="Q37" s="25">
        <f>'ספר תקציב'!Q367</f>
        <v>2750</v>
      </c>
      <c r="R37" s="39"/>
      <c r="S37" s="39"/>
      <c r="T37" s="39"/>
      <c r="U37" s="39"/>
      <c r="V37" s="39"/>
    </row>
    <row r="38" spans="6:22" ht="60" customHeight="1" x14ac:dyDescent="0.25">
      <c r="F38" s="69"/>
      <c r="G38" s="31" t="s">
        <v>143</v>
      </c>
      <c r="H38" s="28">
        <f>'ספר תקציב'!H371</f>
        <v>3</v>
      </c>
      <c r="I38" s="24">
        <f>'ספר תקציב'!I371</f>
        <v>0</v>
      </c>
      <c r="J38" s="2">
        <f>'ספר תקציב'!J371</f>
        <v>0</v>
      </c>
      <c r="K38" s="2">
        <f>'ספר תקציב'!K371</f>
        <v>0</v>
      </c>
      <c r="L38" s="25">
        <f>'ספר תקציב'!L371</f>
        <v>3</v>
      </c>
      <c r="M38" s="28">
        <f>'ספר תקציב'!M371</f>
        <v>1500</v>
      </c>
      <c r="N38" s="24">
        <f>'ספר תקציב'!N371</f>
        <v>0</v>
      </c>
      <c r="O38" s="2">
        <f>'ספר תקציב'!O371</f>
        <v>0</v>
      </c>
      <c r="P38" s="2">
        <f>'ספר תקציב'!P371</f>
        <v>0</v>
      </c>
      <c r="Q38" s="25">
        <f>'ספר תקציב'!Q371</f>
        <v>1500</v>
      </c>
      <c r="R38" s="39"/>
      <c r="S38" s="39"/>
      <c r="T38" s="39"/>
      <c r="U38" s="39"/>
      <c r="V38" s="39"/>
    </row>
    <row r="39" spans="6:22" ht="60" customHeight="1" x14ac:dyDescent="0.25">
      <c r="F39" s="69"/>
      <c r="G39" s="31" t="s">
        <v>148</v>
      </c>
      <c r="H39" s="28">
        <f>'ספר תקציב'!H393</f>
        <v>5350</v>
      </c>
      <c r="I39" s="24">
        <f>'ספר תקציב'!I393</f>
        <v>1200</v>
      </c>
      <c r="J39" s="2">
        <f>'ספר תקציב'!J393</f>
        <v>0</v>
      </c>
      <c r="K39" s="2">
        <f>'ספר תקציב'!K393</f>
        <v>0</v>
      </c>
      <c r="L39" s="25">
        <f>'ספר תקציב'!L393</f>
        <v>4150</v>
      </c>
      <c r="M39" s="28">
        <f>'ספר תקציב'!M393</f>
        <v>16620</v>
      </c>
      <c r="N39" s="24">
        <f>'ספר תקציב'!N393</f>
        <v>0</v>
      </c>
      <c r="O39" s="2">
        <f>'ספר תקציב'!O393</f>
        <v>0</v>
      </c>
      <c r="P39" s="2">
        <f>'ספר תקציב'!P393</f>
        <v>0</v>
      </c>
      <c r="Q39" s="25">
        <f>'ספר תקציב'!Q393</f>
        <v>16620</v>
      </c>
      <c r="R39" s="39"/>
      <c r="S39" s="39"/>
      <c r="T39" s="39"/>
      <c r="U39" s="39"/>
      <c r="V39" s="39"/>
    </row>
    <row r="40" spans="6:22" ht="60" customHeight="1" x14ac:dyDescent="0.25">
      <c r="F40" s="69"/>
      <c r="G40" s="31" t="s">
        <v>153</v>
      </c>
      <c r="H40" s="28">
        <f>'ספר תקציב'!H404</f>
        <v>2750</v>
      </c>
      <c r="I40" s="24">
        <f>'ספר תקציב'!I404</f>
        <v>150</v>
      </c>
      <c r="J40" s="2">
        <f>'ספר תקציב'!J404</f>
        <v>0</v>
      </c>
      <c r="K40" s="2">
        <f>'ספר תקציב'!K404</f>
        <v>0</v>
      </c>
      <c r="L40" s="25">
        <f>'ספר תקציב'!L404</f>
        <v>2600</v>
      </c>
      <c r="M40" s="28">
        <f>'ספר תקציב'!M404</f>
        <v>1150</v>
      </c>
      <c r="N40" s="24">
        <f>'ספר תקציב'!N404</f>
        <v>0</v>
      </c>
      <c r="O40" s="2">
        <f>'ספר תקציב'!O404</f>
        <v>0</v>
      </c>
      <c r="P40" s="2">
        <f>'ספר תקציב'!P404</f>
        <v>0</v>
      </c>
      <c r="Q40" s="25">
        <f>'ספר תקציב'!Q404</f>
        <v>1150</v>
      </c>
      <c r="R40" s="39"/>
      <c r="S40" s="39"/>
      <c r="T40" s="39"/>
      <c r="U40" s="39"/>
      <c r="V40" s="39"/>
    </row>
    <row r="41" spans="6:22" ht="60" customHeight="1" x14ac:dyDescent="0.25">
      <c r="F41" s="69"/>
      <c r="G41" s="31" t="s">
        <v>155</v>
      </c>
      <c r="H41" s="28">
        <f>'ספר תקציב'!H407</f>
        <v>30</v>
      </c>
      <c r="I41" s="24">
        <f>'ספר תקציב'!I407</f>
        <v>0</v>
      </c>
      <c r="J41" s="2">
        <f>'ספר תקציב'!J407</f>
        <v>0</v>
      </c>
      <c r="K41" s="2">
        <f>'ספר תקציב'!K407</f>
        <v>0</v>
      </c>
      <c r="L41" s="25">
        <f>'ספר תקציב'!L407</f>
        <v>30</v>
      </c>
      <c r="M41" s="28">
        <f>'ספר תקציב'!M407</f>
        <v>0</v>
      </c>
      <c r="N41" s="24">
        <f>'ספר תקציב'!N407</f>
        <v>0</v>
      </c>
      <c r="O41" s="2">
        <f>'ספר תקציב'!O407</f>
        <v>0</v>
      </c>
      <c r="P41" s="2">
        <f>'ספר תקציב'!P407</f>
        <v>0</v>
      </c>
      <c r="Q41" s="25">
        <f>'ספר תקציב'!Q407</f>
        <v>0</v>
      </c>
      <c r="R41" s="39"/>
      <c r="S41" s="39"/>
      <c r="T41" s="39"/>
      <c r="U41" s="39"/>
      <c r="V41" s="39"/>
    </row>
    <row r="42" spans="6:22" ht="60" customHeight="1" x14ac:dyDescent="0.25">
      <c r="F42" s="69"/>
      <c r="G42" s="31" t="s">
        <v>159</v>
      </c>
      <c r="H42" s="28">
        <f>'ספר תקציב'!H417</f>
        <v>40000</v>
      </c>
      <c r="I42" s="24">
        <f>'ספר תקציב'!I417</f>
        <v>27800</v>
      </c>
      <c r="J42" s="2">
        <f>'ספר תקציב'!J417</f>
        <v>7200</v>
      </c>
      <c r="K42" s="2">
        <f>'ספר תקציב'!K417</f>
        <v>0</v>
      </c>
      <c r="L42" s="25">
        <f>'ספר תקציב'!L417</f>
        <v>5000</v>
      </c>
      <c r="M42" s="28">
        <f>'ספר תקציב'!M417</f>
        <v>4000</v>
      </c>
      <c r="N42" s="24">
        <f>'ספר תקציב'!N417</f>
        <v>2800</v>
      </c>
      <c r="O42" s="2">
        <f>'ספר תקציב'!O417</f>
        <v>0</v>
      </c>
      <c r="P42" s="2">
        <f>'ספר תקציב'!P417</f>
        <v>0</v>
      </c>
      <c r="Q42" s="25">
        <f>'ספר תקציב'!Q417</f>
        <v>1200</v>
      </c>
      <c r="R42" s="39"/>
      <c r="S42" s="39"/>
      <c r="T42" s="39"/>
      <c r="U42" s="39"/>
      <c r="V42" s="39"/>
    </row>
    <row r="43" spans="6:22" ht="60" customHeight="1" x14ac:dyDescent="0.25">
      <c r="F43" s="69"/>
      <c r="G43" s="31" t="s">
        <v>161</v>
      </c>
      <c r="H43" s="28">
        <f>'ספר תקציב'!H427</f>
        <v>610</v>
      </c>
      <c r="I43" s="24">
        <f>'ספר תקציב'!I427</f>
        <v>0</v>
      </c>
      <c r="J43" s="2">
        <f>'ספר תקציב'!J427</f>
        <v>0</v>
      </c>
      <c r="K43" s="2">
        <f>'ספר תקציב'!K427</f>
        <v>0</v>
      </c>
      <c r="L43" s="25">
        <f>'ספר תקציב'!L427</f>
        <v>610</v>
      </c>
      <c r="M43" s="28">
        <f>'ספר תקציב'!M427</f>
        <v>2900</v>
      </c>
      <c r="N43" s="24">
        <f>'ספר תקציב'!N427</f>
        <v>0</v>
      </c>
      <c r="O43" s="2">
        <f>'ספר תקציב'!O427</f>
        <v>0</v>
      </c>
      <c r="P43" s="2">
        <f>'ספר תקציב'!P427</f>
        <v>0</v>
      </c>
      <c r="Q43" s="25">
        <f>'ספר תקציב'!Q427</f>
        <v>2900</v>
      </c>
      <c r="R43" s="39"/>
      <c r="S43" s="39"/>
      <c r="T43" s="39"/>
      <c r="U43" s="39"/>
      <c r="V43" s="39"/>
    </row>
    <row r="44" spans="6:22" ht="60" customHeight="1" x14ac:dyDescent="0.25">
      <c r="F44" s="69"/>
      <c r="G44" s="31" t="s">
        <v>162</v>
      </c>
      <c r="H44" s="28">
        <f>SUM(H31:H43)</f>
        <v>156258</v>
      </c>
      <c r="I44" s="24">
        <f t="shared" ref="I44:Q44" si="2">SUM(I31:I43)</f>
        <v>31370</v>
      </c>
      <c r="J44" s="2">
        <f t="shared" si="2"/>
        <v>17500</v>
      </c>
      <c r="K44" s="2">
        <f t="shared" si="2"/>
        <v>26680</v>
      </c>
      <c r="L44" s="25">
        <f t="shared" si="2"/>
        <v>80708</v>
      </c>
      <c r="M44" s="28">
        <f t="shared" si="2"/>
        <v>136170</v>
      </c>
      <c r="N44" s="24">
        <f t="shared" si="2"/>
        <v>2800</v>
      </c>
      <c r="O44" s="2">
        <f t="shared" si="2"/>
        <v>21450</v>
      </c>
      <c r="P44" s="2">
        <f t="shared" si="2"/>
        <v>58475</v>
      </c>
      <c r="Q44" s="25">
        <f t="shared" si="2"/>
        <v>53445</v>
      </c>
      <c r="R44" s="39"/>
      <c r="S44" s="39"/>
      <c r="T44" s="39"/>
      <c r="U44" s="39"/>
      <c r="V44" s="39"/>
    </row>
    <row r="45" spans="6:22" ht="60" customHeight="1" x14ac:dyDescent="0.25">
      <c r="F45" s="84">
        <v>5</v>
      </c>
      <c r="G45" s="29" t="s">
        <v>163</v>
      </c>
      <c r="H45" s="26"/>
      <c r="I45" s="23"/>
      <c r="J45" s="1"/>
      <c r="K45" s="1"/>
      <c r="L45" s="49"/>
      <c r="M45" s="26"/>
      <c r="N45" s="23"/>
      <c r="O45" s="1"/>
      <c r="P45" s="1"/>
      <c r="Q45" s="49"/>
      <c r="R45" s="39"/>
      <c r="S45" s="39"/>
      <c r="T45" s="39"/>
      <c r="U45" s="39"/>
      <c r="V45" s="39"/>
    </row>
    <row r="46" spans="6:22" ht="60" customHeight="1" x14ac:dyDescent="0.25">
      <c r="F46" s="69"/>
      <c r="G46" s="31" t="s">
        <v>170</v>
      </c>
      <c r="H46" s="28">
        <f>'ספר תקציב'!H437</f>
        <v>2500</v>
      </c>
      <c r="I46" s="24">
        <f>'ספר תקציב'!I437</f>
        <v>0</v>
      </c>
      <c r="J46" s="2">
        <f>'ספר תקציב'!J437</f>
        <v>0</v>
      </c>
      <c r="K46" s="2">
        <f>'ספר תקציב'!K437</f>
        <v>0</v>
      </c>
      <c r="L46" s="25">
        <f>'ספר תקציב'!L437</f>
        <v>2500</v>
      </c>
      <c r="M46" s="28">
        <f>'ספר תקציב'!M437</f>
        <v>6000</v>
      </c>
      <c r="N46" s="24">
        <f>'ספר תקציב'!N437</f>
        <v>0</v>
      </c>
      <c r="O46" s="2">
        <f>'ספר תקציב'!O437</f>
        <v>0</v>
      </c>
      <c r="P46" s="2">
        <f>'ספר תקציב'!P437</f>
        <v>0</v>
      </c>
      <c r="Q46" s="25">
        <f>'ספר תקציב'!Q437</f>
        <v>6000</v>
      </c>
      <c r="R46" s="39"/>
      <c r="S46" s="39"/>
      <c r="T46" s="39"/>
      <c r="U46" s="39"/>
      <c r="V46" s="39"/>
    </row>
    <row r="47" spans="6:22" ht="60" customHeight="1" x14ac:dyDescent="0.25">
      <c r="F47" s="69"/>
      <c r="G47" s="31" t="s">
        <v>177</v>
      </c>
      <c r="H47" s="28">
        <f>'ספר תקציב'!H447</f>
        <v>3850</v>
      </c>
      <c r="I47" s="24">
        <f>'ספר תקציב'!I447</f>
        <v>0</v>
      </c>
      <c r="J47" s="2">
        <f>'ספר תקציב'!J447</f>
        <v>0</v>
      </c>
      <c r="K47" s="2">
        <f>'ספר תקציב'!K447</f>
        <v>0</v>
      </c>
      <c r="L47" s="25">
        <f>'ספר תקציב'!L447</f>
        <v>3850</v>
      </c>
      <c r="M47" s="28">
        <f>'ספר תקציב'!M447</f>
        <v>8000</v>
      </c>
      <c r="N47" s="24">
        <f>'ספר תקציב'!N447</f>
        <v>0</v>
      </c>
      <c r="O47" s="2">
        <f>'ספר תקציב'!O447</f>
        <v>0</v>
      </c>
      <c r="P47" s="2">
        <f>'ספר תקציב'!P447</f>
        <v>0</v>
      </c>
      <c r="Q47" s="25">
        <f>'ספר תקציב'!Q447</f>
        <v>8000</v>
      </c>
      <c r="R47" s="39"/>
      <c r="S47" s="39"/>
      <c r="T47" s="39"/>
      <c r="U47" s="39"/>
      <c r="V47" s="39"/>
    </row>
    <row r="48" spans="6:22" ht="60" customHeight="1" x14ac:dyDescent="0.25">
      <c r="F48" s="69"/>
      <c r="G48" s="31" t="s">
        <v>180</v>
      </c>
      <c r="H48" s="28">
        <f>'ספר תקציב'!H453</f>
        <v>10600</v>
      </c>
      <c r="I48" s="24">
        <f>'ספר תקציב'!I453</f>
        <v>0</v>
      </c>
      <c r="J48" s="2">
        <f>'ספר תקציב'!J453</f>
        <v>0</v>
      </c>
      <c r="K48" s="2">
        <f>'ספר תקציב'!K453</f>
        <v>0</v>
      </c>
      <c r="L48" s="25">
        <f>'ספר תקציב'!L453</f>
        <v>10600</v>
      </c>
      <c r="M48" s="28">
        <f>'ספר תקציב'!M453</f>
        <v>0</v>
      </c>
      <c r="N48" s="24">
        <f>'ספר תקציב'!N453</f>
        <v>0</v>
      </c>
      <c r="O48" s="2">
        <f>'ספר תקציב'!O453</f>
        <v>0</v>
      </c>
      <c r="P48" s="2">
        <f>'ספר תקציב'!P453</f>
        <v>0</v>
      </c>
      <c r="Q48" s="25">
        <f>'ספר תקציב'!Q453</f>
        <v>0</v>
      </c>
      <c r="R48" s="39"/>
      <c r="S48" s="39"/>
      <c r="T48" s="39"/>
      <c r="U48" s="39"/>
      <c r="V48" s="39"/>
    </row>
    <row r="49" spans="6:22" ht="60" customHeight="1" x14ac:dyDescent="0.25">
      <c r="F49" s="69"/>
      <c r="G49" s="31" t="s">
        <v>181</v>
      </c>
      <c r="H49" s="28">
        <f>SUM(H46:H48)</f>
        <v>16950</v>
      </c>
      <c r="I49" s="24">
        <f t="shared" ref="I49:Q49" si="3">SUM(I46:I48)</f>
        <v>0</v>
      </c>
      <c r="J49" s="2">
        <f t="shared" si="3"/>
        <v>0</v>
      </c>
      <c r="K49" s="2">
        <f t="shared" si="3"/>
        <v>0</v>
      </c>
      <c r="L49" s="25">
        <f t="shared" si="3"/>
        <v>16950</v>
      </c>
      <c r="M49" s="28">
        <f t="shared" si="3"/>
        <v>14000</v>
      </c>
      <c r="N49" s="24">
        <f t="shared" si="3"/>
        <v>0</v>
      </c>
      <c r="O49" s="2">
        <f t="shared" si="3"/>
        <v>0</v>
      </c>
      <c r="P49" s="2">
        <f t="shared" si="3"/>
        <v>0</v>
      </c>
      <c r="Q49" s="25">
        <f t="shared" si="3"/>
        <v>14000</v>
      </c>
      <c r="R49" s="39"/>
      <c r="S49" s="39"/>
      <c r="T49" s="39"/>
      <c r="U49" s="39"/>
      <c r="V49" s="39"/>
    </row>
    <row r="50" spans="6:22" s="48" customFormat="1" ht="60" customHeight="1" x14ac:dyDescent="0.25">
      <c r="F50" s="84">
        <v>6</v>
      </c>
      <c r="G50" s="46" t="s">
        <v>182</v>
      </c>
      <c r="H50" s="47"/>
      <c r="I50" s="54"/>
      <c r="J50" s="55"/>
      <c r="K50" s="55"/>
      <c r="L50" s="56"/>
      <c r="M50" s="47"/>
      <c r="N50" s="54"/>
      <c r="O50" s="55"/>
      <c r="P50" s="55"/>
      <c r="Q50" s="56"/>
    </row>
    <row r="51" spans="6:22" ht="60" customHeight="1" x14ac:dyDescent="0.25">
      <c r="F51" s="69"/>
      <c r="G51" s="31" t="s">
        <v>184</v>
      </c>
      <c r="H51" s="28">
        <f>'ספר תקציב'!H460</f>
        <v>8900</v>
      </c>
      <c r="I51" s="24">
        <f>'ספר תקציב'!I460</f>
        <v>0</v>
      </c>
      <c r="J51" s="2">
        <f>'ספר תקציב'!J460</f>
        <v>0</v>
      </c>
      <c r="K51" s="2">
        <f>'ספר תקציב'!K460</f>
        <v>0</v>
      </c>
      <c r="L51" s="25">
        <f>'ספר תקציב'!L460</f>
        <v>8900</v>
      </c>
      <c r="M51" s="28">
        <f>'ספר תקציב'!M460</f>
        <v>0</v>
      </c>
      <c r="N51" s="24">
        <f>'ספר תקציב'!N460</f>
        <v>0</v>
      </c>
      <c r="O51" s="2">
        <f>'ספר תקציב'!O460</f>
        <v>0</v>
      </c>
      <c r="P51" s="2">
        <f>'ספר תקציב'!P460</f>
        <v>0</v>
      </c>
      <c r="Q51" s="25">
        <f>'ספר תקציב'!Q460</f>
        <v>0</v>
      </c>
      <c r="R51" s="39"/>
      <c r="S51" s="39"/>
      <c r="T51" s="39"/>
      <c r="U51" s="39"/>
      <c r="V51" s="39"/>
    </row>
    <row r="52" spans="6:22" ht="60" customHeight="1" x14ac:dyDescent="0.25">
      <c r="F52" s="84">
        <v>7</v>
      </c>
      <c r="G52" s="29" t="s">
        <v>185</v>
      </c>
      <c r="H52" s="26"/>
      <c r="I52" s="23"/>
      <c r="J52" s="1"/>
      <c r="K52" s="1"/>
      <c r="L52" s="49"/>
      <c r="M52" s="26"/>
      <c r="N52" s="23"/>
      <c r="O52" s="1"/>
      <c r="P52" s="1"/>
      <c r="Q52" s="49"/>
      <c r="R52" s="39"/>
      <c r="S52" s="39"/>
      <c r="T52" s="39"/>
      <c r="U52" s="39"/>
      <c r="V52" s="39"/>
    </row>
    <row r="53" spans="6:22" ht="60" customHeight="1" x14ac:dyDescent="0.25">
      <c r="F53" s="69"/>
      <c r="G53" s="31" t="s">
        <v>189</v>
      </c>
      <c r="H53" s="28">
        <f>'ספר תקציב'!H470</f>
        <v>6500</v>
      </c>
      <c r="I53" s="24">
        <f>'ספר תקציב'!I470</f>
        <v>1500</v>
      </c>
      <c r="J53" s="2">
        <f>'ספר תקציב'!J470</f>
        <v>200</v>
      </c>
      <c r="K53" s="2">
        <f>'ספר תקציב'!K470</f>
        <v>0</v>
      </c>
      <c r="L53" s="25">
        <f>'ספר תקציב'!L470</f>
        <v>4800</v>
      </c>
      <c r="M53" s="28">
        <f>'ספר תקציב'!M470</f>
        <v>600</v>
      </c>
      <c r="N53" s="24">
        <f>'ספר תקציב'!N470</f>
        <v>0</v>
      </c>
      <c r="O53" s="2">
        <f>'ספר תקציב'!O470</f>
        <v>0</v>
      </c>
      <c r="P53" s="2">
        <f>'ספר תקציב'!P470</f>
        <v>0</v>
      </c>
      <c r="Q53" s="25">
        <f>'ספר תקציב'!Q470</f>
        <v>600</v>
      </c>
      <c r="R53" s="39"/>
      <c r="S53" s="39"/>
      <c r="T53" s="39"/>
      <c r="U53" s="39"/>
      <c r="V53" s="39"/>
    </row>
    <row r="54" spans="6:22" ht="60" customHeight="1" x14ac:dyDescent="0.25">
      <c r="F54" s="85">
        <v>8</v>
      </c>
      <c r="G54" s="29" t="s">
        <v>313</v>
      </c>
      <c r="H54" s="26"/>
      <c r="I54" s="23"/>
      <c r="J54" s="1"/>
      <c r="K54" s="1"/>
      <c r="L54" s="49"/>
      <c r="M54" s="26"/>
      <c r="N54" s="23"/>
      <c r="O54" s="1"/>
      <c r="P54" s="1"/>
      <c r="Q54" s="49"/>
      <c r="R54" s="39"/>
      <c r="S54" s="39"/>
      <c r="T54" s="39"/>
      <c r="U54" s="39"/>
      <c r="V54" s="39"/>
    </row>
    <row r="55" spans="6:22" ht="60" customHeight="1" x14ac:dyDescent="0.25">
      <c r="F55" s="69"/>
      <c r="G55" s="31" t="s">
        <v>195</v>
      </c>
      <c r="H55" s="28">
        <f>'ספר תקציב'!H486</f>
        <v>401500</v>
      </c>
      <c r="I55" s="24">
        <f>'ספר תקציב'!I486</f>
        <v>392800</v>
      </c>
      <c r="J55" s="2">
        <f>'ספר תקציב'!J486</f>
        <v>8700</v>
      </c>
      <c r="K55" s="2">
        <f>'ספר תקציב'!K486</f>
        <v>0</v>
      </c>
      <c r="L55" s="25">
        <f>'ספר תקציב'!L486</f>
        <v>0</v>
      </c>
      <c r="M55" s="28">
        <f>'ספר תקציב'!M486</f>
        <v>0</v>
      </c>
      <c r="N55" s="24">
        <f>'ספר תקציב'!N486</f>
        <v>0</v>
      </c>
      <c r="O55" s="2">
        <f>'ספר תקציב'!O486</f>
        <v>0</v>
      </c>
      <c r="P55" s="2">
        <f>'ספר תקציב'!P486</f>
        <v>0</v>
      </c>
      <c r="Q55" s="25">
        <f>'ספר תקציב'!Q486</f>
        <v>0</v>
      </c>
      <c r="R55" s="39"/>
      <c r="S55" s="39"/>
      <c r="T55" s="39"/>
      <c r="U55" s="39"/>
      <c r="V55" s="39"/>
    </row>
    <row r="56" spans="6:22" ht="60" customHeight="1" x14ac:dyDescent="0.25">
      <c r="F56" s="69"/>
      <c r="G56" s="31" t="s">
        <v>481</v>
      </c>
      <c r="H56" s="28">
        <f>'ספר תקציב'!H504</f>
        <v>96000</v>
      </c>
      <c r="I56" s="24">
        <f>'ספר תקציב'!I504</f>
        <v>95300</v>
      </c>
      <c r="J56" s="2">
        <f>'ספר תקציב'!J504</f>
        <v>0</v>
      </c>
      <c r="K56" s="2">
        <f>'ספר תקציב'!K504</f>
        <v>0</v>
      </c>
      <c r="L56" s="25">
        <f>'ספר תקציב'!L504</f>
        <v>700</v>
      </c>
      <c r="M56" s="28">
        <f>'ספר תקציב'!M504</f>
        <v>3500</v>
      </c>
      <c r="N56" s="24">
        <f>'ספר תקציב'!N504</f>
        <v>3500</v>
      </c>
      <c r="O56" s="2">
        <f>'ספר תקציב'!O504</f>
        <v>0</v>
      </c>
      <c r="P56" s="2">
        <f>'ספר תקציב'!P504</f>
        <v>0</v>
      </c>
      <c r="Q56" s="25">
        <f>'ספר תקציב'!Q504</f>
        <v>0</v>
      </c>
      <c r="R56" s="39"/>
      <c r="S56" s="39"/>
      <c r="T56" s="39"/>
      <c r="U56" s="39"/>
      <c r="V56" s="39"/>
    </row>
    <row r="57" spans="6:22" ht="60" customHeight="1" x14ac:dyDescent="0.25">
      <c r="F57" s="69"/>
      <c r="G57" s="31" t="s">
        <v>197</v>
      </c>
      <c r="H57" s="28">
        <f>'ספר תקציב'!H551</f>
        <v>32350</v>
      </c>
      <c r="I57" s="24">
        <f>'ספר תקציב'!I551</f>
        <v>30050</v>
      </c>
      <c r="J57" s="2">
        <f>'ספר תקציב'!J551</f>
        <v>0</v>
      </c>
      <c r="K57" s="2">
        <f>'ספר תקציב'!K551</f>
        <v>0</v>
      </c>
      <c r="L57" s="25">
        <f>'ספר תקציב'!L551</f>
        <v>2300</v>
      </c>
      <c r="M57" s="28">
        <f>'ספר תקציב'!M551</f>
        <v>63200</v>
      </c>
      <c r="N57" s="24">
        <f>'ספר תקציב'!N551</f>
        <v>27150</v>
      </c>
      <c r="O57" s="2">
        <f>'ספר תקציב'!O551</f>
        <v>0</v>
      </c>
      <c r="P57" s="2">
        <f>'ספר תקציב'!P551</f>
        <v>0</v>
      </c>
      <c r="Q57" s="25">
        <f>'ספר תקציב'!Q551</f>
        <v>36050</v>
      </c>
      <c r="R57" s="39"/>
      <c r="S57" s="39"/>
      <c r="T57" s="39"/>
      <c r="U57" s="39"/>
      <c r="V57" s="39"/>
    </row>
    <row r="58" spans="6:22" ht="60" customHeight="1" x14ac:dyDescent="0.25">
      <c r="F58" s="69"/>
      <c r="G58" s="31" t="s">
        <v>314</v>
      </c>
      <c r="H58" s="28">
        <f>SUM(H55:H57)</f>
        <v>529850</v>
      </c>
      <c r="I58" s="24">
        <f t="shared" ref="I58:Q58" si="4">SUM(I55:I57)</f>
        <v>518150</v>
      </c>
      <c r="J58" s="2">
        <f t="shared" si="4"/>
        <v>8700</v>
      </c>
      <c r="K58" s="2">
        <f t="shared" si="4"/>
        <v>0</v>
      </c>
      <c r="L58" s="25">
        <f t="shared" si="4"/>
        <v>3000</v>
      </c>
      <c r="M58" s="28">
        <f t="shared" si="4"/>
        <v>66700</v>
      </c>
      <c r="N58" s="24">
        <f t="shared" si="4"/>
        <v>30650</v>
      </c>
      <c r="O58" s="2">
        <f t="shared" si="4"/>
        <v>0</v>
      </c>
      <c r="P58" s="2">
        <f t="shared" si="4"/>
        <v>0</v>
      </c>
      <c r="Q58" s="25">
        <f t="shared" si="4"/>
        <v>36050</v>
      </c>
      <c r="R58" s="39"/>
      <c r="S58" s="39"/>
      <c r="T58" s="39"/>
      <c r="U58" s="39"/>
      <c r="V58" s="39"/>
    </row>
    <row r="59" spans="6:22" ht="60" customHeight="1" x14ac:dyDescent="0.25">
      <c r="F59" s="85">
        <v>9</v>
      </c>
      <c r="G59" s="29" t="s">
        <v>198</v>
      </c>
      <c r="H59" s="26"/>
      <c r="I59" s="23"/>
      <c r="J59" s="1"/>
      <c r="K59" s="1"/>
      <c r="L59" s="49"/>
      <c r="M59" s="26"/>
      <c r="N59" s="23"/>
      <c r="O59" s="1"/>
      <c r="P59" s="1"/>
      <c r="Q59" s="49"/>
      <c r="R59" s="39"/>
      <c r="S59" s="39"/>
      <c r="T59" s="39"/>
      <c r="U59" s="39"/>
      <c r="V59" s="39"/>
    </row>
    <row r="60" spans="6:22" ht="60" customHeight="1" x14ac:dyDescent="0.25">
      <c r="F60" s="69"/>
      <c r="G60" s="31" t="s">
        <v>204</v>
      </c>
      <c r="H60" s="28">
        <f>'ספר תקציב'!H562</f>
        <v>27800</v>
      </c>
      <c r="I60" s="24">
        <f>'ספר תקציב'!I562</f>
        <v>0</v>
      </c>
      <c r="J60" s="2">
        <f>'ספר תקציב'!J562</f>
        <v>300</v>
      </c>
      <c r="K60" s="2">
        <f>'ספר תקציב'!K562</f>
        <v>22000</v>
      </c>
      <c r="L60" s="25">
        <f>'ספר תקציב'!L562</f>
        <v>5500</v>
      </c>
      <c r="M60" s="28">
        <f>'ספר תקציב'!M562</f>
        <v>3700</v>
      </c>
      <c r="N60" s="24">
        <f>'ספר תקציב'!N562</f>
        <v>0</v>
      </c>
      <c r="O60" s="2">
        <f>'ספר תקציב'!O562</f>
        <v>200</v>
      </c>
      <c r="P60" s="2">
        <f>'ספר תקציב'!P562</f>
        <v>0</v>
      </c>
      <c r="Q60" s="25">
        <f>'ספר תקציב'!Q562</f>
        <v>3500</v>
      </c>
      <c r="R60" s="39"/>
      <c r="S60" s="39"/>
      <c r="T60" s="39"/>
      <c r="U60" s="39"/>
      <c r="V60" s="39"/>
    </row>
    <row r="61" spans="6:22" ht="60" customHeight="1" thickBot="1" x14ac:dyDescent="0.3">
      <c r="F61" s="70"/>
      <c r="G61" s="71" t="s">
        <v>205</v>
      </c>
      <c r="H61" s="72">
        <f>H60+H58+H53+H51+H49+H44+H29+H17+H10</f>
        <v>978258</v>
      </c>
      <c r="I61" s="73">
        <f t="shared" ref="I61:Q61" si="5">I60+I58+I53+I51+I49+I44+I29+I17+I10</f>
        <v>586575</v>
      </c>
      <c r="J61" s="74">
        <f t="shared" si="5"/>
        <v>91350</v>
      </c>
      <c r="K61" s="74">
        <f t="shared" si="5"/>
        <v>114780</v>
      </c>
      <c r="L61" s="75">
        <f t="shared" si="5"/>
        <v>185553</v>
      </c>
      <c r="M61" s="72">
        <f t="shared" si="5"/>
        <v>355520</v>
      </c>
      <c r="N61" s="73">
        <f t="shared" si="5"/>
        <v>61377</v>
      </c>
      <c r="O61" s="74">
        <f t="shared" si="5"/>
        <v>44550</v>
      </c>
      <c r="P61" s="74">
        <f t="shared" si="5"/>
        <v>97125</v>
      </c>
      <c r="Q61" s="75">
        <f t="shared" si="5"/>
        <v>152468</v>
      </c>
      <c r="R61" s="39"/>
      <c r="S61" s="39"/>
      <c r="T61" s="39"/>
      <c r="U61" s="39"/>
      <c r="V61" s="39"/>
    </row>
    <row r="62" spans="6:22" ht="26.25" x14ac:dyDescent="0.25">
      <c r="F62" s="7"/>
      <c r="G62" s="8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6:22" ht="26.25" x14ac:dyDescent="0.25">
      <c r="F63" s="7"/>
      <c r="G63" s="8"/>
      <c r="H63" s="18"/>
      <c r="I63" s="9"/>
      <c r="J63" s="9"/>
      <c r="K63" s="9"/>
      <c r="L63" s="9"/>
      <c r="M63" s="18"/>
      <c r="N63" s="9"/>
      <c r="O63" s="9"/>
      <c r="P63" s="9"/>
      <c r="Q63" s="9"/>
    </row>
    <row r="64" spans="6:22" ht="26.25" x14ac:dyDescent="0.25">
      <c r="F64" s="7"/>
      <c r="G64" s="8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6:17" ht="26.25" x14ac:dyDescent="0.25">
      <c r="F65" s="10"/>
      <c r="G65" s="19"/>
      <c r="H65" s="12"/>
      <c r="I65" s="11"/>
      <c r="J65" s="11"/>
      <c r="K65" s="17"/>
      <c r="L65" s="11"/>
      <c r="M65" s="12"/>
      <c r="N65" s="11"/>
      <c r="O65" s="11"/>
      <c r="P65" s="17"/>
      <c r="Q65" s="11"/>
    </row>
    <row r="66" spans="6:17" ht="26.25" x14ac:dyDescent="0.25">
      <c r="F66" s="10"/>
      <c r="G66" s="19"/>
      <c r="H66" s="11"/>
      <c r="I66" s="11"/>
      <c r="J66" s="11"/>
      <c r="K66" s="17"/>
      <c r="L66" s="11"/>
      <c r="M66" s="11"/>
      <c r="N66" s="11"/>
      <c r="O66" s="11"/>
      <c r="P66" s="11"/>
      <c r="Q66" s="11"/>
    </row>
    <row r="67" spans="6:17" ht="26.25" x14ac:dyDescent="0.25">
      <c r="F67" s="10"/>
      <c r="G67" s="19"/>
      <c r="H67" s="11"/>
      <c r="I67" s="11"/>
      <c r="J67" s="11"/>
      <c r="K67" s="11"/>
      <c r="L67" s="11"/>
      <c r="M67" s="11"/>
      <c r="N67" s="17"/>
      <c r="O67" s="17"/>
      <c r="P67" s="17"/>
      <c r="Q67" s="17"/>
    </row>
    <row r="68" spans="6:17" ht="26.25" x14ac:dyDescent="0.25">
      <c r="F68" s="13"/>
      <c r="G68" s="20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6:17" ht="23.25" x14ac:dyDescent="0.35">
      <c r="F69" s="14"/>
      <c r="G69" s="21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6:17" ht="23.25" x14ac:dyDescent="0.35">
      <c r="F70" s="14"/>
      <c r="G70" s="21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6:17" ht="23.25" x14ac:dyDescent="0.35">
      <c r="F71" s="14"/>
      <c r="G71" s="21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6:17" ht="23.25" x14ac:dyDescent="0.35">
      <c r="F72" s="14"/>
      <c r="G72" s="21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6:17" ht="23.25" x14ac:dyDescent="0.35">
      <c r="F73" s="14"/>
      <c r="G73" s="21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 spans="6:17" ht="23.25" x14ac:dyDescent="0.35">
      <c r="F74" s="14"/>
      <c r="G74" s="21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spans="6:17" ht="23.25" x14ac:dyDescent="0.35">
      <c r="F75" s="14"/>
      <c r="G75" s="21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6:17" ht="23.25" x14ac:dyDescent="0.35">
      <c r="F76" s="14"/>
      <c r="G76" s="21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 spans="6:17" ht="23.25" x14ac:dyDescent="0.35">
      <c r="F77" s="14"/>
      <c r="G77" s="21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 spans="6:17" ht="23.25" x14ac:dyDescent="0.35">
      <c r="F78" s="14"/>
      <c r="G78" s="21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spans="6:17" ht="23.25" x14ac:dyDescent="0.35">
      <c r="F79" s="14"/>
      <c r="G79" s="21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spans="6:17" ht="23.25" x14ac:dyDescent="0.35">
      <c r="F80" s="14"/>
      <c r="G80" s="21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 spans="6:17" ht="23.25" x14ac:dyDescent="0.35">
      <c r="F81" s="14"/>
      <c r="G81" s="21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 spans="6:17" ht="23.25" x14ac:dyDescent="0.35">
      <c r="F82" s="14"/>
      <c r="G82" s="21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 spans="6:17" ht="23.25" x14ac:dyDescent="0.35">
      <c r="F83" s="14"/>
      <c r="G83" s="21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pans="6:17" ht="23.25" x14ac:dyDescent="0.35">
      <c r="F84" s="14"/>
      <c r="G84" s="21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spans="6:17" ht="23.25" x14ac:dyDescent="0.35">
      <c r="F85" s="14"/>
      <c r="G85" s="21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spans="6:17" ht="23.25" x14ac:dyDescent="0.35">
      <c r="F86" s="14"/>
      <c r="G86" s="21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399" spans="3:3" x14ac:dyDescent="0.25">
      <c r="C399">
        <v>0</v>
      </c>
    </row>
  </sheetData>
  <autoFilter ref="F6:G61">
    <filterColumn colId="0" showButton="0"/>
  </autoFilter>
  <mergeCells count="2">
    <mergeCell ref="H7:L7"/>
    <mergeCell ref="M7:Q7"/>
  </mergeCells>
  <pageMargins left="0.70866141732283472" right="0.70866141732283472" top="0.74803149606299213" bottom="0.74803149606299213" header="0.31496062992125984" footer="0.31496062992125984"/>
  <pageSetup paperSize="9" scale="47" fitToHeight="40" orientation="landscape" r:id="rId1"/>
  <headerFooter>
    <oddFooter xml:space="preserve">&amp;C&amp;14
&amp;18&amp;P+5
&amp;14
</oddFooter>
  </headerFooter>
  <rowBreaks count="4" manualBreakCount="4">
    <brk id="20" min="5" max="26" man="1"/>
    <brk id="32" min="5" max="26" man="1"/>
    <brk id="44" min="5" max="26" man="1"/>
    <brk id="56" min="5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P901"/>
  <sheetViews>
    <sheetView showZeros="0" rightToLeft="1" tabSelected="1" topLeftCell="E1" zoomScale="50" zoomScaleNormal="50" zoomScaleSheetLayoutView="50" workbookViewId="0">
      <pane xSplit="3" ySplit="8" topLeftCell="H558" activePane="bottomRight" state="frozen"/>
      <selection activeCell="E1" sqref="E1"/>
      <selection pane="topRight" activeCell="H1" sqref="H1"/>
      <selection pane="bottomLeft" activeCell="E9" sqref="E9"/>
      <selection pane="bottomRight" activeCell="L13" sqref="L13"/>
    </sheetView>
  </sheetViews>
  <sheetFormatPr defaultRowHeight="15" x14ac:dyDescent="0.25"/>
  <cols>
    <col min="3" max="3" width="2" bestFit="1" customWidth="1"/>
    <col min="5" max="5" width="4.28515625" customWidth="1"/>
    <col min="6" max="6" width="10.140625" customWidth="1"/>
    <col min="7" max="7" width="58.5703125" style="22" customWidth="1"/>
    <col min="8" max="8" width="19" customWidth="1"/>
    <col min="9" max="9" width="15.85546875" customWidth="1"/>
    <col min="10" max="10" width="15.7109375" customWidth="1"/>
    <col min="11" max="13" width="18.28515625" customWidth="1"/>
    <col min="14" max="14" width="14.42578125" customWidth="1"/>
    <col min="15" max="16" width="15.5703125" customWidth="1"/>
    <col min="17" max="17" width="17.5703125" customWidth="1"/>
    <col min="18" max="18" width="11.140625" bestFit="1" customWidth="1"/>
  </cols>
  <sheetData>
    <row r="5" spans="6:18" ht="15.75" thickBot="1" x14ac:dyDescent="0.3"/>
    <row r="6" spans="6:18" ht="97.5" customHeight="1" thickBot="1" x14ac:dyDescent="0.3">
      <c r="F6" s="86" t="s">
        <v>562</v>
      </c>
      <c r="G6" s="79"/>
      <c r="H6" s="61" t="s">
        <v>563</v>
      </c>
      <c r="I6" s="62"/>
      <c r="J6" s="62"/>
      <c r="K6" s="62"/>
      <c r="L6" s="66"/>
      <c r="M6" s="61" t="s">
        <v>564</v>
      </c>
      <c r="N6" s="62"/>
      <c r="O6" s="62"/>
      <c r="P6" s="62"/>
      <c r="Q6" s="66"/>
    </row>
    <row r="7" spans="6:18" ht="1.5" customHeight="1" thickBot="1" x14ac:dyDescent="0.3">
      <c r="F7" s="83" t="s">
        <v>1</v>
      </c>
      <c r="G7" s="77" t="s">
        <v>565</v>
      </c>
      <c r="H7" s="58"/>
      <c r="I7" s="58"/>
      <c r="J7" s="58"/>
      <c r="K7" s="58"/>
      <c r="L7" s="58"/>
      <c r="M7" s="58"/>
      <c r="N7" s="58"/>
      <c r="O7" s="58"/>
      <c r="P7" s="58"/>
      <c r="Q7" s="82"/>
    </row>
    <row r="8" spans="6:18" ht="183" customHeight="1" x14ac:dyDescent="0.25">
      <c r="F8" s="83" t="s">
        <v>567</v>
      </c>
      <c r="G8" s="59" t="s">
        <v>566</v>
      </c>
      <c r="H8" s="41" t="s">
        <v>523</v>
      </c>
      <c r="I8" s="42" t="s">
        <v>3</v>
      </c>
      <c r="J8" s="43" t="s">
        <v>4</v>
      </c>
      <c r="K8" s="44" t="s">
        <v>5</v>
      </c>
      <c r="L8" s="44" t="s">
        <v>6</v>
      </c>
      <c r="M8" s="41" t="s">
        <v>467</v>
      </c>
      <c r="N8" s="42" t="s">
        <v>3</v>
      </c>
      <c r="O8" s="43" t="s">
        <v>4</v>
      </c>
      <c r="P8" s="44" t="s">
        <v>5</v>
      </c>
      <c r="Q8" s="53" t="s">
        <v>6</v>
      </c>
    </row>
    <row r="9" spans="6:18" ht="60" customHeight="1" x14ac:dyDescent="0.25">
      <c r="F9" s="85">
        <v>10100</v>
      </c>
      <c r="G9" s="29" t="s">
        <v>7</v>
      </c>
      <c r="H9" s="26"/>
      <c r="I9" s="23"/>
      <c r="J9" s="1"/>
      <c r="K9" s="1"/>
      <c r="L9" s="1"/>
      <c r="M9" s="26"/>
      <c r="N9" s="23"/>
      <c r="O9" s="1"/>
      <c r="P9" s="1"/>
      <c r="Q9" s="49"/>
    </row>
    <row r="10" spans="6:18" ht="60" customHeight="1" x14ac:dyDescent="0.25">
      <c r="F10" s="87">
        <f>F9+1</f>
        <v>10101</v>
      </c>
      <c r="G10" s="30" t="s">
        <v>8</v>
      </c>
      <c r="H10" s="27">
        <v>1500</v>
      </c>
      <c r="I10" s="23"/>
      <c r="J10" s="1"/>
      <c r="K10" s="3"/>
      <c r="L10" s="1">
        <v>1500</v>
      </c>
      <c r="M10" s="27">
        <v>1000</v>
      </c>
      <c r="N10" s="23"/>
      <c r="O10" s="1"/>
      <c r="P10" s="3"/>
      <c r="Q10" s="49">
        <v>1000</v>
      </c>
      <c r="R10" s="39">
        <f>M10-N10-O10-P10-Q10</f>
        <v>0</v>
      </c>
    </row>
    <row r="11" spans="6:18" ht="60" customHeight="1" x14ac:dyDescent="0.25">
      <c r="F11" s="87">
        <f>F10+1</f>
        <v>10102</v>
      </c>
      <c r="G11" s="30" t="s">
        <v>482</v>
      </c>
      <c r="H11" s="27"/>
      <c r="I11" s="23"/>
      <c r="J11" s="1"/>
      <c r="K11" s="3"/>
      <c r="L11" s="1">
        <v>0</v>
      </c>
      <c r="M11" s="27">
        <v>1000</v>
      </c>
      <c r="N11" s="23"/>
      <c r="O11" s="1"/>
      <c r="P11" s="3"/>
      <c r="Q11" s="49">
        <v>1000</v>
      </c>
      <c r="R11" s="39">
        <f t="shared" ref="R11:R75" si="0">M11-N11-O11-P11-Q11</f>
        <v>0</v>
      </c>
    </row>
    <row r="12" spans="6:18" ht="60" customHeight="1" x14ac:dyDescent="0.25">
      <c r="F12" s="87">
        <f>F11+1</f>
        <v>10103</v>
      </c>
      <c r="G12" s="30" t="s">
        <v>483</v>
      </c>
      <c r="H12" s="27">
        <v>0</v>
      </c>
      <c r="I12" s="23"/>
      <c r="J12" s="1"/>
      <c r="K12" s="1"/>
      <c r="L12" s="1">
        <v>0</v>
      </c>
      <c r="M12" s="27">
        <v>1500</v>
      </c>
      <c r="N12" s="23"/>
      <c r="O12" s="1"/>
      <c r="P12" s="1"/>
      <c r="Q12" s="49">
        <v>1500</v>
      </c>
      <c r="R12" s="39">
        <f t="shared" si="0"/>
        <v>0</v>
      </c>
    </row>
    <row r="13" spans="6:18" ht="60" customHeight="1" x14ac:dyDescent="0.25">
      <c r="F13" s="87">
        <f>F12+1</f>
        <v>10104</v>
      </c>
      <c r="G13" s="30" t="s">
        <v>9</v>
      </c>
      <c r="H13" s="27">
        <v>500</v>
      </c>
      <c r="I13" s="23"/>
      <c r="J13" s="1"/>
      <c r="K13" s="3"/>
      <c r="L13" s="1">
        <v>500</v>
      </c>
      <c r="M13" s="27"/>
      <c r="N13" s="23"/>
      <c r="O13" s="1"/>
      <c r="P13" s="3"/>
      <c r="Q13" s="49">
        <v>0</v>
      </c>
      <c r="R13" s="39">
        <f t="shared" si="0"/>
        <v>0</v>
      </c>
    </row>
    <row r="14" spans="6:18" ht="60" customHeight="1" x14ac:dyDescent="0.25">
      <c r="F14" s="87">
        <f>F13+1</f>
        <v>10105</v>
      </c>
      <c r="G14" s="30" t="s">
        <v>468</v>
      </c>
      <c r="H14" s="27">
        <v>2000</v>
      </c>
      <c r="I14" s="23"/>
      <c r="J14" s="1"/>
      <c r="K14" s="3"/>
      <c r="L14" s="1">
        <v>2000</v>
      </c>
      <c r="M14" s="27">
        <v>2000</v>
      </c>
      <c r="N14" s="23"/>
      <c r="O14" s="1"/>
      <c r="P14" s="3"/>
      <c r="Q14" s="49">
        <v>2000</v>
      </c>
      <c r="R14" s="39">
        <f t="shared" si="0"/>
        <v>0</v>
      </c>
    </row>
    <row r="15" spans="6:18" ht="60" customHeight="1" x14ac:dyDescent="0.25">
      <c r="F15" s="69"/>
      <c r="G15" s="31" t="s">
        <v>10</v>
      </c>
      <c r="H15" s="28">
        <f t="shared" ref="H15:O15" si="1">SUM(H10:H14)</f>
        <v>4000</v>
      </c>
      <c r="I15" s="24">
        <f t="shared" si="1"/>
        <v>0</v>
      </c>
      <c r="J15" s="2">
        <f t="shared" si="1"/>
        <v>0</v>
      </c>
      <c r="K15" s="2">
        <f t="shared" si="1"/>
        <v>0</v>
      </c>
      <c r="L15" s="2">
        <f t="shared" si="1"/>
        <v>4000</v>
      </c>
      <c r="M15" s="28">
        <f t="shared" si="1"/>
        <v>5500</v>
      </c>
      <c r="N15" s="24">
        <f t="shared" si="1"/>
        <v>0</v>
      </c>
      <c r="O15" s="2">
        <f t="shared" si="1"/>
        <v>0</v>
      </c>
      <c r="P15" s="2">
        <v>0</v>
      </c>
      <c r="Q15" s="25">
        <f>SUM(Q10:Q14)</f>
        <v>5500</v>
      </c>
      <c r="R15" s="39">
        <f t="shared" si="0"/>
        <v>0</v>
      </c>
    </row>
    <row r="16" spans="6:18" ht="60" customHeight="1" x14ac:dyDescent="0.25">
      <c r="F16" s="85"/>
      <c r="G16" s="29" t="s">
        <v>11</v>
      </c>
      <c r="H16" s="26"/>
      <c r="I16" s="23"/>
      <c r="J16" s="1"/>
      <c r="K16" s="1"/>
      <c r="L16" s="1"/>
      <c r="M16" s="26"/>
      <c r="N16" s="23"/>
      <c r="O16" s="1"/>
      <c r="P16" s="1"/>
      <c r="Q16" s="49"/>
      <c r="R16" s="39">
        <f t="shared" si="0"/>
        <v>0</v>
      </c>
    </row>
    <row r="17" spans="6:18" ht="60" customHeight="1" x14ac:dyDescent="0.25">
      <c r="F17" s="85">
        <v>20100</v>
      </c>
      <c r="G17" s="29" t="s">
        <v>12</v>
      </c>
      <c r="H17" s="26"/>
      <c r="I17" s="23"/>
      <c r="J17" s="1"/>
      <c r="K17" s="1"/>
      <c r="L17" s="1"/>
      <c r="M17" s="26"/>
      <c r="N17" s="23"/>
      <c r="O17" s="1"/>
      <c r="P17" s="1"/>
      <c r="Q17" s="49"/>
      <c r="R17" s="39">
        <f t="shared" si="0"/>
        <v>0</v>
      </c>
    </row>
    <row r="18" spans="6:18" s="16" customFormat="1" ht="60" customHeight="1" x14ac:dyDescent="0.25">
      <c r="F18" s="85">
        <f>F17+1</f>
        <v>20101</v>
      </c>
      <c r="G18" s="30" t="s">
        <v>13</v>
      </c>
      <c r="H18" s="26">
        <v>1000</v>
      </c>
      <c r="I18" s="23"/>
      <c r="J18" s="1"/>
      <c r="K18" s="1"/>
      <c r="L18" s="1">
        <v>1000</v>
      </c>
      <c r="M18" s="26">
        <v>0</v>
      </c>
      <c r="N18" s="23"/>
      <c r="O18" s="1"/>
      <c r="P18" s="1"/>
      <c r="Q18" s="49">
        <v>0</v>
      </c>
      <c r="R18" s="39">
        <f t="shared" si="0"/>
        <v>0</v>
      </c>
    </row>
    <row r="19" spans="6:18" s="16" customFormat="1" ht="60" customHeight="1" x14ac:dyDescent="0.25">
      <c r="F19" s="85">
        <f>F18+1</f>
        <v>20102</v>
      </c>
      <c r="G19" s="30" t="s">
        <v>469</v>
      </c>
      <c r="H19" s="26">
        <v>2000</v>
      </c>
      <c r="I19" s="23"/>
      <c r="J19" s="1">
        <v>2000</v>
      </c>
      <c r="K19" s="1"/>
      <c r="L19" s="1"/>
      <c r="M19" s="26">
        <v>2000</v>
      </c>
      <c r="N19" s="23"/>
      <c r="O19" s="1">
        <v>2000</v>
      </c>
      <c r="P19" s="1"/>
      <c r="Q19" s="49"/>
      <c r="R19" s="39">
        <f t="shared" si="0"/>
        <v>0</v>
      </c>
    </row>
    <row r="20" spans="6:18" s="16" customFormat="1" ht="60" customHeight="1" x14ac:dyDescent="0.25">
      <c r="F20" s="85">
        <f>F19+1</f>
        <v>20103</v>
      </c>
      <c r="G20" s="30" t="s">
        <v>530</v>
      </c>
      <c r="H20" s="26">
        <v>5000</v>
      </c>
      <c r="I20" s="23"/>
      <c r="J20" s="1"/>
      <c r="K20" s="1">
        <v>5000</v>
      </c>
      <c r="L20" s="1"/>
      <c r="M20" s="26"/>
      <c r="N20" s="23"/>
      <c r="O20" s="1"/>
      <c r="P20" s="1"/>
      <c r="Q20" s="49"/>
      <c r="R20" s="39"/>
    </row>
    <row r="21" spans="6:18" ht="60" customHeight="1" x14ac:dyDescent="0.25">
      <c r="F21" s="85"/>
      <c r="G21" s="31" t="s">
        <v>430</v>
      </c>
      <c r="H21" s="26">
        <v>0</v>
      </c>
      <c r="I21" s="23"/>
      <c r="J21" s="1"/>
      <c r="K21" s="1"/>
      <c r="L21" s="1"/>
      <c r="M21" s="26">
        <v>0</v>
      </c>
      <c r="N21" s="23"/>
      <c r="O21" s="1"/>
      <c r="P21" s="1"/>
      <c r="Q21" s="49"/>
      <c r="R21" s="39">
        <f t="shared" si="0"/>
        <v>0</v>
      </c>
    </row>
    <row r="22" spans="6:18" ht="60" customHeight="1" x14ac:dyDescent="0.25">
      <c r="F22" s="85">
        <f>F20+1</f>
        <v>20104</v>
      </c>
      <c r="G22" s="30" t="s">
        <v>522</v>
      </c>
      <c r="H22" s="26">
        <v>2000</v>
      </c>
      <c r="I22" s="23"/>
      <c r="J22" s="1">
        <v>2000</v>
      </c>
      <c r="K22" s="1"/>
      <c r="L22" s="1"/>
      <c r="M22" s="26">
        <v>0</v>
      </c>
      <c r="N22" s="23"/>
      <c r="O22" s="1">
        <v>0</v>
      </c>
      <c r="P22" s="1"/>
      <c r="Q22" s="49"/>
      <c r="R22" s="39">
        <f t="shared" si="0"/>
        <v>0</v>
      </c>
    </row>
    <row r="23" spans="6:18" ht="60" customHeight="1" x14ac:dyDescent="0.25">
      <c r="F23" s="85">
        <f>F22+1</f>
        <v>20105</v>
      </c>
      <c r="G23" s="30" t="s">
        <v>14</v>
      </c>
      <c r="H23" s="26">
        <v>5000</v>
      </c>
      <c r="I23" s="23"/>
      <c r="J23" s="1">
        <v>5000</v>
      </c>
      <c r="K23" s="1"/>
      <c r="L23" s="1"/>
      <c r="M23" s="26">
        <v>5000</v>
      </c>
      <c r="N23" s="23"/>
      <c r="O23" s="1">
        <v>5000</v>
      </c>
      <c r="P23" s="1"/>
      <c r="Q23" s="49"/>
      <c r="R23" s="39"/>
    </row>
    <row r="24" spans="6:18" ht="60" customHeight="1" x14ac:dyDescent="0.25">
      <c r="F24" s="85">
        <f>F23+1</f>
        <v>20106</v>
      </c>
      <c r="G24" s="30" t="s">
        <v>431</v>
      </c>
      <c r="H24" s="26">
        <v>28000</v>
      </c>
      <c r="I24" s="23"/>
      <c r="J24" s="1">
        <v>14000</v>
      </c>
      <c r="K24" s="1">
        <v>14000</v>
      </c>
      <c r="L24" s="1"/>
      <c r="M24" s="26">
        <v>0</v>
      </c>
      <c r="N24" s="23"/>
      <c r="O24" s="1">
        <v>0</v>
      </c>
      <c r="P24" s="1">
        <v>0</v>
      </c>
      <c r="Q24" s="49"/>
      <c r="R24" s="39">
        <f t="shared" si="0"/>
        <v>0</v>
      </c>
    </row>
    <row r="25" spans="6:18" ht="60" customHeight="1" x14ac:dyDescent="0.25">
      <c r="F25" s="85">
        <f>F24+1</f>
        <v>20107</v>
      </c>
      <c r="G25" s="30" t="s">
        <v>255</v>
      </c>
      <c r="H25" s="26">
        <v>10000</v>
      </c>
      <c r="I25" s="23"/>
      <c r="J25" s="1">
        <v>10000</v>
      </c>
      <c r="K25" s="1"/>
      <c r="L25" s="1"/>
      <c r="M25" s="26">
        <v>0</v>
      </c>
      <c r="N25" s="23"/>
      <c r="O25" s="1">
        <v>0</v>
      </c>
      <c r="P25" s="1"/>
      <c r="Q25" s="49"/>
      <c r="R25" s="39">
        <f t="shared" si="0"/>
        <v>0</v>
      </c>
    </row>
    <row r="26" spans="6:18" s="16" customFormat="1" ht="60" customHeight="1" x14ac:dyDescent="0.25">
      <c r="F26" s="85">
        <f>F25+1</f>
        <v>20108</v>
      </c>
      <c r="G26" s="30" t="s">
        <v>492</v>
      </c>
      <c r="H26" s="26">
        <v>500</v>
      </c>
      <c r="I26" s="23"/>
      <c r="J26" s="1"/>
      <c r="K26" s="1"/>
      <c r="L26" s="1">
        <v>500</v>
      </c>
      <c r="M26" s="26">
        <v>0</v>
      </c>
      <c r="N26" s="23"/>
      <c r="O26" s="1"/>
      <c r="P26" s="1"/>
      <c r="Q26" s="49">
        <v>0</v>
      </c>
      <c r="R26" s="39">
        <f t="shared" si="0"/>
        <v>0</v>
      </c>
    </row>
    <row r="27" spans="6:18" ht="60" customHeight="1" x14ac:dyDescent="0.25">
      <c r="F27" s="85"/>
      <c r="G27" s="31" t="s">
        <v>370</v>
      </c>
      <c r="H27" s="26">
        <v>0</v>
      </c>
      <c r="I27" s="23"/>
      <c r="J27" s="1"/>
      <c r="K27" s="1"/>
      <c r="L27" s="1"/>
      <c r="M27" s="26">
        <v>0</v>
      </c>
      <c r="N27" s="23"/>
      <c r="O27" s="1"/>
      <c r="P27" s="1"/>
      <c r="Q27" s="49"/>
      <c r="R27" s="39">
        <f t="shared" si="0"/>
        <v>0</v>
      </c>
    </row>
    <row r="28" spans="6:18" ht="60" customHeight="1" x14ac:dyDescent="0.25">
      <c r="F28" s="85">
        <f>F26+1</f>
        <v>20109</v>
      </c>
      <c r="G28" s="30" t="s">
        <v>368</v>
      </c>
      <c r="H28" s="26">
        <v>15000</v>
      </c>
      <c r="I28" s="23"/>
      <c r="J28" s="1">
        <v>7500</v>
      </c>
      <c r="K28" s="1">
        <v>7500</v>
      </c>
      <c r="L28" s="1"/>
      <c r="M28" s="26">
        <v>16000</v>
      </c>
      <c r="N28" s="23">
        <v>16000</v>
      </c>
      <c r="O28" s="1"/>
      <c r="P28" s="1"/>
      <c r="Q28" s="49"/>
      <c r="R28" s="39">
        <f t="shared" si="0"/>
        <v>0</v>
      </c>
    </row>
    <row r="29" spans="6:18" ht="60" customHeight="1" x14ac:dyDescent="0.25">
      <c r="F29" s="85">
        <f t="shared" ref="F29:F35" si="2">F28+1</f>
        <v>20110</v>
      </c>
      <c r="G29" s="30" t="s">
        <v>369</v>
      </c>
      <c r="H29" s="26">
        <v>2000</v>
      </c>
      <c r="I29" s="23"/>
      <c r="J29" s="1"/>
      <c r="K29" s="1">
        <v>2000</v>
      </c>
      <c r="L29" s="1"/>
      <c r="M29" s="26">
        <v>0</v>
      </c>
      <c r="N29" s="23"/>
      <c r="O29" s="1"/>
      <c r="P29" s="1">
        <v>0</v>
      </c>
      <c r="Q29" s="49"/>
      <c r="R29" s="39">
        <f t="shared" si="0"/>
        <v>0</v>
      </c>
    </row>
    <row r="30" spans="6:18" ht="60" customHeight="1" x14ac:dyDescent="0.25">
      <c r="F30" s="85">
        <f t="shared" si="2"/>
        <v>20111</v>
      </c>
      <c r="G30" s="30" t="s">
        <v>531</v>
      </c>
      <c r="H30" s="26">
        <v>3000</v>
      </c>
      <c r="I30" s="23"/>
      <c r="J30" s="1"/>
      <c r="K30" s="1">
        <v>3000</v>
      </c>
      <c r="L30" s="1"/>
      <c r="M30" s="26">
        <v>0</v>
      </c>
      <c r="N30" s="23"/>
      <c r="O30" s="1"/>
      <c r="P30" s="1"/>
      <c r="Q30" s="49"/>
      <c r="R30" s="39"/>
    </row>
    <row r="31" spans="6:18" ht="60" customHeight="1" x14ac:dyDescent="0.25">
      <c r="F31" s="85">
        <f t="shared" si="2"/>
        <v>20112</v>
      </c>
      <c r="G31" s="30" t="s">
        <v>490</v>
      </c>
      <c r="H31" s="26">
        <v>3000</v>
      </c>
      <c r="I31" s="23"/>
      <c r="J31" s="1"/>
      <c r="K31" s="1"/>
      <c r="L31" s="1">
        <v>3000</v>
      </c>
      <c r="M31" s="26">
        <v>0</v>
      </c>
      <c r="N31" s="23"/>
      <c r="O31" s="1"/>
      <c r="P31" s="1"/>
      <c r="Q31" s="49"/>
      <c r="R31" s="39">
        <f t="shared" si="0"/>
        <v>0</v>
      </c>
    </row>
    <row r="32" spans="6:18" ht="60" customHeight="1" x14ac:dyDescent="0.25">
      <c r="F32" s="85">
        <f t="shared" si="2"/>
        <v>20113</v>
      </c>
      <c r="G32" s="30" t="s">
        <v>553</v>
      </c>
      <c r="H32" s="26">
        <v>1000</v>
      </c>
      <c r="I32" s="23"/>
      <c r="J32" s="1"/>
      <c r="K32" s="1">
        <v>1000</v>
      </c>
      <c r="L32" s="1"/>
      <c r="M32" s="26">
        <v>0</v>
      </c>
      <c r="N32" s="23"/>
      <c r="O32" s="1"/>
      <c r="P32" s="1"/>
      <c r="Q32" s="49"/>
      <c r="R32" s="39">
        <f t="shared" si="0"/>
        <v>0</v>
      </c>
    </row>
    <row r="33" spans="1:198" ht="60" customHeight="1" x14ac:dyDescent="0.25">
      <c r="F33" s="85">
        <f t="shared" si="2"/>
        <v>20114</v>
      </c>
      <c r="G33" s="30" t="s">
        <v>554</v>
      </c>
      <c r="H33" s="26">
        <v>2000</v>
      </c>
      <c r="I33" s="23"/>
      <c r="J33" s="1"/>
      <c r="K33" s="1">
        <v>2000</v>
      </c>
      <c r="L33" s="1"/>
      <c r="M33" s="26">
        <v>0</v>
      </c>
      <c r="N33" s="23"/>
      <c r="O33" s="1"/>
      <c r="P33" s="1"/>
      <c r="Q33" s="49"/>
      <c r="R33" s="39">
        <f t="shared" si="0"/>
        <v>0</v>
      </c>
    </row>
    <row r="34" spans="1:198" ht="60" customHeight="1" x14ac:dyDescent="0.25">
      <c r="F34" s="85">
        <f t="shared" si="2"/>
        <v>20115</v>
      </c>
      <c r="G34" s="30" t="s">
        <v>551</v>
      </c>
      <c r="H34" s="26">
        <v>1500</v>
      </c>
      <c r="I34" s="23"/>
      <c r="J34" s="1"/>
      <c r="K34" s="1"/>
      <c r="L34" s="1">
        <v>1500</v>
      </c>
      <c r="M34" s="26">
        <v>0</v>
      </c>
      <c r="N34" s="23"/>
      <c r="O34" s="1"/>
      <c r="P34" s="1"/>
      <c r="Q34" s="49">
        <v>0</v>
      </c>
      <c r="R34" s="39"/>
    </row>
    <row r="35" spans="1:198" ht="60" customHeight="1" x14ac:dyDescent="0.25">
      <c r="F35" s="85">
        <f t="shared" si="2"/>
        <v>20116</v>
      </c>
      <c r="G35" s="30" t="s">
        <v>552</v>
      </c>
      <c r="H35" s="26">
        <v>2000</v>
      </c>
      <c r="I35" s="23"/>
      <c r="J35" s="1"/>
      <c r="K35" s="1"/>
      <c r="L35" s="49">
        <v>2000</v>
      </c>
      <c r="M35" s="26">
        <v>0</v>
      </c>
      <c r="N35" s="23"/>
      <c r="O35" s="1"/>
      <c r="P35" s="1"/>
      <c r="Q35" s="49">
        <v>0</v>
      </c>
      <c r="R35" s="39"/>
    </row>
    <row r="36" spans="1:198" ht="60" customHeight="1" x14ac:dyDescent="0.25">
      <c r="F36" s="69"/>
      <c r="G36" s="31" t="s">
        <v>15</v>
      </c>
      <c r="H36" s="28">
        <f>SUM(H18:H35)</f>
        <v>83000</v>
      </c>
      <c r="I36" s="24">
        <f t="shared" ref="I36:Q36" si="3">SUM(I18:I35)</f>
        <v>0</v>
      </c>
      <c r="J36" s="2">
        <f t="shared" si="3"/>
        <v>40500</v>
      </c>
      <c r="K36" s="2">
        <f t="shared" si="3"/>
        <v>34500</v>
      </c>
      <c r="L36" s="25">
        <f t="shared" si="3"/>
        <v>8000</v>
      </c>
      <c r="M36" s="28">
        <f t="shared" si="3"/>
        <v>23000</v>
      </c>
      <c r="N36" s="24">
        <f t="shared" si="3"/>
        <v>16000</v>
      </c>
      <c r="O36" s="2">
        <f t="shared" si="3"/>
        <v>7000</v>
      </c>
      <c r="P36" s="2">
        <f t="shared" si="3"/>
        <v>0</v>
      </c>
      <c r="Q36" s="25">
        <f t="shared" si="3"/>
        <v>0</v>
      </c>
      <c r="R36" s="39">
        <f t="shared" si="0"/>
        <v>0</v>
      </c>
    </row>
    <row r="37" spans="1:198" ht="60" customHeight="1" x14ac:dyDescent="0.25">
      <c r="F37" s="85">
        <v>20200</v>
      </c>
      <c r="G37" s="29" t="s">
        <v>16</v>
      </c>
      <c r="H37" s="26"/>
      <c r="I37" s="23"/>
      <c r="J37" s="1"/>
      <c r="K37" s="1"/>
      <c r="L37" s="1"/>
      <c r="M37" s="26"/>
      <c r="N37" s="23"/>
      <c r="O37" s="1"/>
      <c r="P37" s="1"/>
      <c r="Q37" s="49"/>
      <c r="R37" s="39">
        <f t="shared" si="0"/>
        <v>0</v>
      </c>
    </row>
    <row r="38" spans="1:198" ht="60" customHeight="1" x14ac:dyDescent="0.25">
      <c r="F38" s="85">
        <f>F37+1</f>
        <v>20201</v>
      </c>
      <c r="G38" s="30" t="s">
        <v>274</v>
      </c>
      <c r="H38" s="26">
        <v>8250</v>
      </c>
      <c r="I38" s="23">
        <v>2500</v>
      </c>
      <c r="J38" s="1">
        <v>5750</v>
      </c>
      <c r="K38" s="1"/>
      <c r="L38" s="1"/>
      <c r="M38" s="26">
        <v>0</v>
      </c>
      <c r="N38" s="23"/>
      <c r="O38" s="1">
        <v>0</v>
      </c>
      <c r="P38" s="1"/>
      <c r="Q38" s="49"/>
      <c r="R38" s="39">
        <f t="shared" si="0"/>
        <v>0</v>
      </c>
    </row>
    <row r="39" spans="1:198" ht="60" customHeight="1" x14ac:dyDescent="0.25">
      <c r="F39" s="85">
        <f>F38+1</f>
        <v>20202</v>
      </c>
      <c r="G39" s="30" t="s">
        <v>275</v>
      </c>
      <c r="H39" s="26">
        <v>6500</v>
      </c>
      <c r="I39" s="23"/>
      <c r="J39" s="1">
        <v>6500</v>
      </c>
      <c r="K39" s="1"/>
      <c r="L39" s="1"/>
      <c r="M39" s="26">
        <v>0</v>
      </c>
      <c r="N39" s="23"/>
      <c r="O39" s="1">
        <v>0</v>
      </c>
      <c r="P39" s="1"/>
      <c r="Q39" s="49"/>
      <c r="R39" s="39">
        <f t="shared" si="0"/>
        <v>0</v>
      </c>
    </row>
    <row r="40" spans="1:198" ht="60" customHeight="1" x14ac:dyDescent="0.25">
      <c r="F40" s="85">
        <f>F39+1</f>
        <v>20203</v>
      </c>
      <c r="G40" s="30" t="s">
        <v>276</v>
      </c>
      <c r="H40" s="26">
        <v>1200</v>
      </c>
      <c r="I40" s="23"/>
      <c r="J40" s="1">
        <v>1200</v>
      </c>
      <c r="K40" s="1"/>
      <c r="L40" s="1"/>
      <c r="M40" s="26">
        <v>0</v>
      </c>
      <c r="N40" s="23"/>
      <c r="O40" s="1">
        <v>0</v>
      </c>
      <c r="P40" s="1"/>
      <c r="Q40" s="49"/>
      <c r="R40" s="39">
        <f t="shared" si="0"/>
        <v>0</v>
      </c>
    </row>
    <row r="41" spans="1:198" ht="60" customHeight="1" x14ac:dyDescent="0.25">
      <c r="F41" s="85">
        <f>F40+1</f>
        <v>20204</v>
      </c>
      <c r="G41" s="30" t="s">
        <v>288</v>
      </c>
      <c r="H41" s="26">
        <v>2000</v>
      </c>
      <c r="I41" s="23"/>
      <c r="J41" s="1">
        <v>2000</v>
      </c>
      <c r="K41" s="1"/>
      <c r="L41" s="1"/>
      <c r="M41" s="26">
        <v>0</v>
      </c>
      <c r="N41" s="23"/>
      <c r="O41" s="1">
        <v>0</v>
      </c>
      <c r="P41" s="1"/>
      <c r="Q41" s="49"/>
      <c r="R41" s="39">
        <f t="shared" si="0"/>
        <v>0</v>
      </c>
    </row>
    <row r="42" spans="1:198" ht="60" customHeight="1" x14ac:dyDescent="0.25">
      <c r="F42" s="85">
        <f>F41+1</f>
        <v>20205</v>
      </c>
      <c r="G42" s="30" t="s">
        <v>217</v>
      </c>
      <c r="H42" s="26">
        <v>5000</v>
      </c>
      <c r="I42" s="23"/>
      <c r="J42" s="1"/>
      <c r="K42" s="1"/>
      <c r="L42" s="49">
        <v>5000</v>
      </c>
      <c r="M42" s="26">
        <v>0</v>
      </c>
      <c r="N42" s="23"/>
      <c r="O42" s="1"/>
      <c r="P42" s="1"/>
      <c r="Q42" s="49">
        <v>0</v>
      </c>
      <c r="R42" s="39">
        <f t="shared" si="0"/>
        <v>0</v>
      </c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</row>
    <row r="43" spans="1:198" ht="60" customHeight="1" x14ac:dyDescent="0.25">
      <c r="A43" s="4"/>
      <c r="B43" s="31"/>
      <c r="C43" s="28"/>
      <c r="D43" s="24"/>
      <c r="E43" s="80"/>
      <c r="F43" s="69"/>
      <c r="G43" s="31" t="s">
        <v>17</v>
      </c>
      <c r="H43" s="28">
        <f>SUM(H38:H42)</f>
        <v>22950</v>
      </c>
      <c r="I43" s="24">
        <f t="shared" ref="I43:Q43" si="4">SUM(I38:I42)</f>
        <v>2500</v>
      </c>
      <c r="J43" s="2">
        <f t="shared" si="4"/>
        <v>15450</v>
      </c>
      <c r="K43" s="2">
        <f t="shared" si="4"/>
        <v>0</v>
      </c>
      <c r="L43" s="25">
        <f t="shared" si="4"/>
        <v>5000</v>
      </c>
      <c r="M43" s="28">
        <f t="shared" si="4"/>
        <v>0</v>
      </c>
      <c r="N43" s="24">
        <f t="shared" si="4"/>
        <v>0</v>
      </c>
      <c r="O43" s="2">
        <f t="shared" si="4"/>
        <v>0</v>
      </c>
      <c r="P43" s="2">
        <f t="shared" si="4"/>
        <v>0</v>
      </c>
      <c r="Q43" s="25">
        <f t="shared" si="4"/>
        <v>0</v>
      </c>
      <c r="R43" s="39">
        <f t="shared" si="0"/>
        <v>0</v>
      </c>
      <c r="S43" s="36"/>
      <c r="T43" s="36"/>
      <c r="U43" s="36"/>
      <c r="V43" s="36"/>
      <c r="W43" s="36"/>
      <c r="X43" s="36"/>
      <c r="Y43" s="37"/>
      <c r="Z43" s="38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7"/>
      <c r="AS43" s="38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7"/>
      <c r="BL43" s="38"/>
      <c r="BM43" s="36"/>
      <c r="BN43" s="34"/>
      <c r="BO43" s="2"/>
      <c r="BP43" s="2"/>
      <c r="BQ43" s="2"/>
      <c r="BR43" s="25"/>
      <c r="BS43" s="28"/>
      <c r="BT43" s="24"/>
      <c r="BU43" s="2"/>
      <c r="BV43" s="2"/>
      <c r="BW43" s="2"/>
      <c r="BX43" s="25"/>
      <c r="BY43" s="28"/>
      <c r="BZ43" s="24"/>
      <c r="CA43" s="2"/>
      <c r="CB43" s="2"/>
      <c r="CC43" s="2"/>
      <c r="CD43" s="4"/>
      <c r="CE43" s="31"/>
      <c r="CF43" s="28"/>
      <c r="CG43" s="24"/>
      <c r="CH43" s="2"/>
      <c r="CI43" s="2"/>
      <c r="CJ43" s="2"/>
      <c r="CK43" s="25"/>
      <c r="CL43" s="28"/>
      <c r="CM43" s="24"/>
      <c r="CN43" s="2"/>
      <c r="CO43" s="2"/>
      <c r="CP43" s="2"/>
      <c r="CQ43" s="25"/>
      <c r="CR43" s="28"/>
      <c r="CS43" s="24"/>
      <c r="CT43" s="2"/>
      <c r="CU43" s="2"/>
      <c r="CV43" s="2"/>
      <c r="CW43" s="4"/>
      <c r="CX43" s="31"/>
      <c r="CY43" s="28"/>
      <c r="CZ43" s="24"/>
      <c r="DA43" s="2"/>
      <c r="DB43" s="2"/>
      <c r="DC43" s="2"/>
      <c r="DD43" s="25"/>
      <c r="DE43" s="28"/>
      <c r="DF43" s="24"/>
      <c r="DG43" s="2"/>
      <c r="DH43" s="2"/>
      <c r="DI43" s="2"/>
      <c r="DJ43" s="25"/>
      <c r="DK43" s="28"/>
      <c r="DL43" s="24"/>
      <c r="DM43" s="2"/>
      <c r="DN43" s="2"/>
      <c r="DO43" s="2"/>
      <c r="DP43" s="4"/>
      <c r="DQ43" s="31"/>
      <c r="DR43" s="28"/>
      <c r="DS43" s="24"/>
      <c r="DT43" s="2"/>
      <c r="DU43" s="2"/>
      <c r="DV43" s="2"/>
      <c r="DW43" s="25"/>
      <c r="DX43" s="28"/>
      <c r="DY43" s="24"/>
      <c r="DZ43" s="2"/>
      <c r="EA43" s="2"/>
      <c r="EB43" s="2"/>
      <c r="EC43" s="25"/>
      <c r="ED43" s="28"/>
      <c r="EE43" s="24"/>
      <c r="EF43" s="2"/>
      <c r="EG43" s="2"/>
      <c r="EH43" s="2"/>
      <c r="EI43" s="4"/>
      <c r="EJ43" s="31"/>
      <c r="EK43" s="28"/>
      <c r="EL43" s="24"/>
      <c r="EM43" s="2"/>
      <c r="EN43" s="2"/>
      <c r="EO43" s="2"/>
      <c r="EP43" s="25"/>
      <c r="EQ43" s="28"/>
      <c r="ER43" s="24"/>
      <c r="ES43" s="2"/>
      <c r="ET43" s="2"/>
      <c r="EU43" s="2"/>
      <c r="EV43" s="25"/>
      <c r="EW43" s="28"/>
      <c r="EX43" s="24"/>
      <c r="EY43" s="2"/>
      <c r="EZ43" s="2"/>
      <c r="FA43" s="2"/>
      <c r="FB43" s="4"/>
      <c r="FC43" s="31"/>
      <c r="FD43" s="28"/>
      <c r="FE43" s="24"/>
      <c r="FF43" s="2"/>
      <c r="FG43" s="2"/>
      <c r="FH43" s="2"/>
      <c r="FI43" s="25"/>
      <c r="FJ43" s="28"/>
      <c r="FK43" s="24"/>
      <c r="FL43" s="2"/>
      <c r="FM43" s="2"/>
      <c r="FN43" s="2"/>
      <c r="FO43" s="25"/>
      <c r="FP43" s="28"/>
      <c r="FQ43" s="24"/>
      <c r="FR43" s="2"/>
      <c r="FS43" s="2"/>
      <c r="FT43" s="2"/>
      <c r="FU43" s="4"/>
      <c r="FV43" s="31"/>
      <c r="FW43" s="28"/>
      <c r="FX43" s="24"/>
      <c r="FY43" s="2"/>
      <c r="FZ43" s="2"/>
      <c r="GA43" s="2"/>
      <c r="GB43" s="25"/>
      <c r="GC43" s="28"/>
      <c r="GD43" s="24"/>
      <c r="GE43" s="2"/>
      <c r="GF43" s="2"/>
      <c r="GG43" s="2"/>
      <c r="GH43" s="25"/>
      <c r="GI43" s="28"/>
      <c r="GJ43" s="24"/>
      <c r="GK43" s="2"/>
      <c r="GL43" s="2"/>
      <c r="GM43" s="2"/>
      <c r="GN43" s="4"/>
      <c r="GO43" s="31"/>
      <c r="GP43" s="28"/>
    </row>
    <row r="44" spans="1:198" ht="60" customHeight="1" x14ac:dyDescent="0.25">
      <c r="F44" s="85">
        <v>20300</v>
      </c>
      <c r="G44" s="29" t="s">
        <v>18</v>
      </c>
      <c r="H44" s="26"/>
      <c r="I44" s="23"/>
      <c r="J44" s="1"/>
      <c r="K44" s="1"/>
      <c r="L44" s="49"/>
      <c r="M44" s="26"/>
      <c r="N44" s="23"/>
      <c r="O44" s="1"/>
      <c r="P44" s="1"/>
      <c r="Q44" s="49"/>
      <c r="R44" s="39">
        <f t="shared" si="0"/>
        <v>0</v>
      </c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</row>
    <row r="45" spans="1:198" ht="60" customHeight="1" x14ac:dyDescent="0.25">
      <c r="F45" s="85"/>
      <c r="G45" s="31" t="s">
        <v>394</v>
      </c>
      <c r="H45" s="26"/>
      <c r="I45" s="23"/>
      <c r="J45" s="1"/>
      <c r="K45" s="1"/>
      <c r="L45" s="1"/>
      <c r="M45" s="26"/>
      <c r="N45" s="23"/>
      <c r="O45" s="1"/>
      <c r="P45" s="1"/>
      <c r="Q45" s="49"/>
      <c r="R45" s="39">
        <f t="shared" si="0"/>
        <v>0</v>
      </c>
    </row>
    <row r="46" spans="1:198" ht="60" customHeight="1" x14ac:dyDescent="0.25">
      <c r="F46" s="85">
        <f>F44+1</f>
        <v>20301</v>
      </c>
      <c r="G46" s="30" t="s">
        <v>277</v>
      </c>
      <c r="H46" s="26">
        <v>6000</v>
      </c>
      <c r="I46" s="23"/>
      <c r="J46" s="1"/>
      <c r="K46" s="1">
        <v>6000</v>
      </c>
      <c r="L46" s="1"/>
      <c r="M46" s="26">
        <v>0</v>
      </c>
      <c r="N46" s="23"/>
      <c r="O46" s="1"/>
      <c r="P46" s="1">
        <v>0</v>
      </c>
      <c r="Q46" s="49"/>
      <c r="R46" s="39">
        <f t="shared" si="0"/>
        <v>0</v>
      </c>
    </row>
    <row r="47" spans="1:198" ht="60" customHeight="1" x14ac:dyDescent="0.25">
      <c r="F47" s="85">
        <f>F46+1</f>
        <v>20302</v>
      </c>
      <c r="G47" s="30" t="s">
        <v>19</v>
      </c>
      <c r="H47" s="26">
        <v>200</v>
      </c>
      <c r="I47" s="23"/>
      <c r="J47" s="1">
        <v>200</v>
      </c>
      <c r="K47" s="1"/>
      <c r="L47" s="1"/>
      <c r="M47" s="26">
        <v>400</v>
      </c>
      <c r="N47" s="23"/>
      <c r="O47" s="1">
        <v>400</v>
      </c>
      <c r="P47" s="1"/>
      <c r="Q47" s="49"/>
      <c r="R47" s="39">
        <f t="shared" si="0"/>
        <v>0</v>
      </c>
    </row>
    <row r="48" spans="1:198" ht="60" customHeight="1" x14ac:dyDescent="0.25">
      <c r="F48" s="85">
        <f t="shared" ref="F48:F53" si="5">F47+1</f>
        <v>20303</v>
      </c>
      <c r="G48" s="30" t="s">
        <v>363</v>
      </c>
      <c r="H48" s="26">
        <v>0</v>
      </c>
      <c r="I48" s="23"/>
      <c r="J48" s="1">
        <v>0</v>
      </c>
      <c r="K48" s="1"/>
      <c r="L48" s="1"/>
      <c r="M48" s="26">
        <v>700</v>
      </c>
      <c r="N48" s="23"/>
      <c r="O48" s="1"/>
      <c r="P48" s="1"/>
      <c r="Q48" s="49">
        <v>700</v>
      </c>
      <c r="R48" s="39">
        <f t="shared" si="0"/>
        <v>0</v>
      </c>
    </row>
    <row r="49" spans="6:18" ht="60" customHeight="1" x14ac:dyDescent="0.25">
      <c r="F49" s="85">
        <f t="shared" si="5"/>
        <v>20304</v>
      </c>
      <c r="G49" s="30" t="s">
        <v>230</v>
      </c>
      <c r="H49" s="26">
        <v>0</v>
      </c>
      <c r="I49" s="23"/>
      <c r="J49" s="1"/>
      <c r="K49" s="1">
        <v>0</v>
      </c>
      <c r="L49" s="1"/>
      <c r="M49" s="26">
        <v>1000</v>
      </c>
      <c r="N49" s="23"/>
      <c r="O49" s="1">
        <v>1000</v>
      </c>
      <c r="P49" s="1"/>
      <c r="Q49" s="49"/>
      <c r="R49" s="39">
        <f t="shared" si="0"/>
        <v>0</v>
      </c>
    </row>
    <row r="50" spans="6:18" ht="60" customHeight="1" x14ac:dyDescent="0.25">
      <c r="F50" s="85">
        <f>F49+1</f>
        <v>20305</v>
      </c>
      <c r="G50" s="30" t="s">
        <v>278</v>
      </c>
      <c r="H50" s="26">
        <v>2000</v>
      </c>
      <c r="I50" s="1"/>
      <c r="J50" s="1"/>
      <c r="K50" s="1">
        <v>2000</v>
      </c>
      <c r="L50" s="1"/>
      <c r="M50" s="26">
        <v>6000</v>
      </c>
      <c r="N50" s="23"/>
      <c r="O50" s="1"/>
      <c r="P50" s="1">
        <v>6000</v>
      </c>
      <c r="Q50" s="49"/>
      <c r="R50" s="39">
        <f t="shared" si="0"/>
        <v>0</v>
      </c>
    </row>
    <row r="51" spans="6:18" ht="60" customHeight="1" x14ac:dyDescent="0.25">
      <c r="F51" s="85">
        <f t="shared" si="5"/>
        <v>20306</v>
      </c>
      <c r="G51" s="30" t="s">
        <v>280</v>
      </c>
      <c r="H51" s="26">
        <v>1000</v>
      </c>
      <c r="I51" s="1"/>
      <c r="J51" s="1"/>
      <c r="K51" s="1">
        <v>1000</v>
      </c>
      <c r="L51" s="1"/>
      <c r="M51" s="26">
        <v>4000</v>
      </c>
      <c r="N51" s="23"/>
      <c r="O51" s="1"/>
      <c r="P51" s="1">
        <v>4000</v>
      </c>
      <c r="Q51" s="49"/>
      <c r="R51" s="39">
        <f t="shared" si="0"/>
        <v>0</v>
      </c>
    </row>
    <row r="52" spans="6:18" ht="60" customHeight="1" x14ac:dyDescent="0.25">
      <c r="F52" s="85">
        <f t="shared" si="5"/>
        <v>20307</v>
      </c>
      <c r="G52" s="30" t="s">
        <v>279</v>
      </c>
      <c r="H52" s="26">
        <v>400</v>
      </c>
      <c r="I52" s="1"/>
      <c r="J52" s="1"/>
      <c r="K52" s="1">
        <v>400</v>
      </c>
      <c r="L52" s="1"/>
      <c r="M52" s="26">
        <v>1600</v>
      </c>
      <c r="N52" s="23"/>
      <c r="O52" s="1"/>
      <c r="P52" s="1">
        <v>1600</v>
      </c>
      <c r="Q52" s="49"/>
      <c r="R52" s="39">
        <f t="shared" si="0"/>
        <v>0</v>
      </c>
    </row>
    <row r="53" spans="6:18" ht="60" customHeight="1" x14ac:dyDescent="0.25">
      <c r="F53" s="85">
        <f t="shared" si="5"/>
        <v>20308</v>
      </c>
      <c r="G53" s="30" t="s">
        <v>20</v>
      </c>
      <c r="H53" s="26">
        <v>1000</v>
      </c>
      <c r="I53" s="23"/>
      <c r="J53" s="1"/>
      <c r="K53" s="1"/>
      <c r="L53" s="1">
        <v>1000</v>
      </c>
      <c r="M53" s="26">
        <v>0</v>
      </c>
      <c r="N53" s="23"/>
      <c r="O53" s="1"/>
      <c r="P53" s="1"/>
      <c r="Q53" s="49">
        <v>0</v>
      </c>
      <c r="R53" s="39">
        <f t="shared" si="0"/>
        <v>0</v>
      </c>
    </row>
    <row r="54" spans="6:18" s="16" customFormat="1" ht="60" customHeight="1" x14ac:dyDescent="0.25">
      <c r="F54" s="85"/>
      <c r="G54" s="31" t="s">
        <v>443</v>
      </c>
      <c r="H54" s="26">
        <v>0</v>
      </c>
      <c r="I54" s="23"/>
      <c r="J54" s="1"/>
      <c r="K54" s="1"/>
      <c r="L54" s="1"/>
      <c r="M54" s="26">
        <v>0</v>
      </c>
      <c r="N54" s="23"/>
      <c r="O54" s="1"/>
      <c r="P54" s="1"/>
      <c r="Q54" s="49"/>
      <c r="R54" s="39">
        <f t="shared" si="0"/>
        <v>0</v>
      </c>
    </row>
    <row r="55" spans="6:18" ht="60" customHeight="1" x14ac:dyDescent="0.25">
      <c r="F55" s="85">
        <f>F53+1</f>
        <v>20309</v>
      </c>
      <c r="G55" s="30" t="s">
        <v>241</v>
      </c>
      <c r="H55" s="26">
        <v>2000</v>
      </c>
      <c r="I55" s="32">
        <v>1000</v>
      </c>
      <c r="J55" s="33"/>
      <c r="K55" s="33">
        <v>1000</v>
      </c>
      <c r="L55" s="33"/>
      <c r="M55" s="26">
        <v>8000</v>
      </c>
      <c r="N55" s="32">
        <v>4000</v>
      </c>
      <c r="O55" s="33"/>
      <c r="P55" s="33">
        <v>4000</v>
      </c>
      <c r="Q55" s="88"/>
      <c r="R55" s="39">
        <f t="shared" si="0"/>
        <v>0</v>
      </c>
    </row>
    <row r="56" spans="6:18" ht="60" customHeight="1" x14ac:dyDescent="0.25">
      <c r="F56" s="85">
        <f>F55+1</f>
        <v>20310</v>
      </c>
      <c r="G56" s="30" t="s">
        <v>339</v>
      </c>
      <c r="H56" s="26">
        <v>0</v>
      </c>
      <c r="I56" s="23"/>
      <c r="J56" s="1"/>
      <c r="K56" s="1">
        <v>0</v>
      </c>
      <c r="L56" s="1"/>
      <c r="M56" s="26">
        <v>3750</v>
      </c>
      <c r="N56" s="23"/>
      <c r="O56" s="1"/>
      <c r="P56" s="1">
        <v>3750</v>
      </c>
      <c r="Q56" s="49"/>
      <c r="R56" s="39">
        <f t="shared" si="0"/>
        <v>0</v>
      </c>
    </row>
    <row r="57" spans="6:18" ht="60" customHeight="1" x14ac:dyDescent="0.25">
      <c r="F57" s="85"/>
      <c r="G57" s="31" t="s">
        <v>441</v>
      </c>
      <c r="H57" s="26"/>
      <c r="I57" s="23"/>
      <c r="J57" s="1"/>
      <c r="K57" s="1"/>
      <c r="L57" s="1"/>
      <c r="M57" s="26">
        <v>0</v>
      </c>
      <c r="N57" s="23"/>
      <c r="O57" s="1"/>
      <c r="P57" s="1"/>
      <c r="Q57" s="49"/>
      <c r="R57" s="39">
        <f t="shared" si="0"/>
        <v>0</v>
      </c>
    </row>
    <row r="58" spans="6:18" ht="60" customHeight="1" x14ac:dyDescent="0.25">
      <c r="F58" s="85">
        <f>F56+1</f>
        <v>20311</v>
      </c>
      <c r="G58" s="30" t="s">
        <v>353</v>
      </c>
      <c r="H58" s="26">
        <v>1500</v>
      </c>
      <c r="I58" s="23"/>
      <c r="J58" s="1"/>
      <c r="K58" s="1"/>
      <c r="L58" s="1">
        <v>1500</v>
      </c>
      <c r="M58" s="26">
        <v>0</v>
      </c>
      <c r="N58" s="23"/>
      <c r="O58" s="1"/>
      <c r="P58" s="1"/>
      <c r="Q58" s="49">
        <v>0</v>
      </c>
      <c r="R58" s="39">
        <f t="shared" si="0"/>
        <v>0</v>
      </c>
    </row>
    <row r="59" spans="6:18" ht="60" customHeight="1" x14ac:dyDescent="0.25">
      <c r="F59" s="85">
        <f t="shared" ref="F59:F64" si="6">F58+1</f>
        <v>20312</v>
      </c>
      <c r="G59" s="30" t="s">
        <v>442</v>
      </c>
      <c r="H59" s="26">
        <v>50</v>
      </c>
      <c r="I59" s="23"/>
      <c r="J59" s="1"/>
      <c r="K59" s="1"/>
      <c r="L59" s="1">
        <v>50</v>
      </c>
      <c r="M59" s="26">
        <v>0</v>
      </c>
      <c r="N59" s="23"/>
      <c r="O59" s="1"/>
      <c r="P59" s="1"/>
      <c r="Q59" s="49">
        <v>0</v>
      </c>
      <c r="R59" s="39">
        <f t="shared" si="0"/>
        <v>0</v>
      </c>
    </row>
    <row r="60" spans="6:18" ht="60" customHeight="1" x14ac:dyDescent="0.25">
      <c r="F60" s="85">
        <f t="shared" si="6"/>
        <v>20313</v>
      </c>
      <c r="G60" s="30" t="s">
        <v>445</v>
      </c>
      <c r="H60" s="26">
        <v>2000</v>
      </c>
      <c r="I60" s="23"/>
      <c r="J60" s="1">
        <v>0</v>
      </c>
      <c r="K60" s="1"/>
      <c r="L60" s="1">
        <v>2000</v>
      </c>
      <c r="M60" s="26">
        <v>0</v>
      </c>
      <c r="N60" s="23"/>
      <c r="O60" s="1">
        <v>0</v>
      </c>
      <c r="P60" s="1"/>
      <c r="Q60" s="49">
        <v>0</v>
      </c>
      <c r="R60" s="39">
        <f t="shared" si="0"/>
        <v>0</v>
      </c>
    </row>
    <row r="61" spans="6:18" ht="60" customHeight="1" x14ac:dyDescent="0.25">
      <c r="F61" s="85">
        <f t="shared" si="6"/>
        <v>20314</v>
      </c>
      <c r="G61" s="30" t="s">
        <v>493</v>
      </c>
      <c r="H61" s="26">
        <v>1000</v>
      </c>
      <c r="I61" s="23"/>
      <c r="J61" s="1">
        <v>1000</v>
      </c>
      <c r="K61" s="1"/>
      <c r="L61" s="1"/>
      <c r="M61" s="26">
        <v>0</v>
      </c>
      <c r="N61" s="23"/>
      <c r="O61" s="1"/>
      <c r="P61" s="1"/>
      <c r="Q61" s="49"/>
      <c r="R61" s="39"/>
    </row>
    <row r="62" spans="6:18" ht="60" customHeight="1" x14ac:dyDescent="0.25">
      <c r="F62" s="85">
        <f t="shared" si="6"/>
        <v>20315</v>
      </c>
      <c r="G62" s="30" t="s">
        <v>536</v>
      </c>
      <c r="H62" s="26">
        <v>1000</v>
      </c>
      <c r="I62" s="23"/>
      <c r="J62" s="1"/>
      <c r="K62" s="1"/>
      <c r="L62" s="1">
        <v>1000</v>
      </c>
      <c r="M62" s="26">
        <v>0</v>
      </c>
      <c r="N62" s="23"/>
      <c r="O62" s="1"/>
      <c r="P62" s="1"/>
      <c r="Q62" s="49"/>
      <c r="R62" s="39"/>
    </row>
    <row r="63" spans="6:18" ht="60" customHeight="1" x14ac:dyDescent="0.25">
      <c r="F63" s="85">
        <f t="shared" si="6"/>
        <v>20316</v>
      </c>
      <c r="G63" s="30" t="s">
        <v>537</v>
      </c>
      <c r="H63" s="26">
        <v>500</v>
      </c>
      <c r="I63" s="23"/>
      <c r="J63" s="1"/>
      <c r="K63" s="1"/>
      <c r="L63" s="1">
        <v>500</v>
      </c>
      <c r="M63" s="26">
        <v>0</v>
      </c>
      <c r="N63" s="23"/>
      <c r="O63" s="1"/>
      <c r="P63" s="1"/>
      <c r="Q63" s="49"/>
      <c r="R63" s="39"/>
    </row>
    <row r="64" spans="6:18" ht="60" customHeight="1" x14ac:dyDescent="0.25">
      <c r="F64" s="85">
        <f t="shared" si="6"/>
        <v>20317</v>
      </c>
      <c r="G64" s="30" t="s">
        <v>538</v>
      </c>
      <c r="H64" s="26">
        <v>1000</v>
      </c>
      <c r="I64" s="23"/>
      <c r="J64" s="1"/>
      <c r="K64" s="1"/>
      <c r="L64" s="1">
        <v>1000</v>
      </c>
      <c r="M64" s="26">
        <v>0</v>
      </c>
      <c r="N64" s="23"/>
      <c r="O64" s="1"/>
      <c r="P64" s="1"/>
      <c r="Q64" s="49"/>
      <c r="R64" s="39"/>
    </row>
    <row r="65" spans="6:18" ht="60" customHeight="1" x14ac:dyDescent="0.25">
      <c r="F65" s="85"/>
      <c r="G65" s="31" t="s">
        <v>438</v>
      </c>
      <c r="H65" s="26">
        <v>0</v>
      </c>
      <c r="I65" s="23"/>
      <c r="J65" s="1"/>
      <c r="K65" s="1"/>
      <c r="L65" s="1"/>
      <c r="M65" s="26">
        <v>0</v>
      </c>
      <c r="N65" s="23"/>
      <c r="O65" s="1"/>
      <c r="P65" s="1"/>
      <c r="Q65" s="49"/>
      <c r="R65" s="39">
        <f t="shared" si="0"/>
        <v>0</v>
      </c>
    </row>
    <row r="66" spans="6:18" ht="60" customHeight="1" x14ac:dyDescent="0.25">
      <c r="F66" s="85">
        <f>F64+1</f>
        <v>20318</v>
      </c>
      <c r="G66" s="30" t="s">
        <v>439</v>
      </c>
      <c r="H66" s="26">
        <v>500</v>
      </c>
      <c r="I66" s="23"/>
      <c r="J66" s="1"/>
      <c r="K66" s="1"/>
      <c r="L66" s="1">
        <v>500</v>
      </c>
      <c r="M66" s="26">
        <v>0</v>
      </c>
      <c r="N66" s="23"/>
      <c r="O66" s="1"/>
      <c r="P66" s="1"/>
      <c r="Q66" s="49">
        <v>0</v>
      </c>
      <c r="R66" s="39">
        <f t="shared" si="0"/>
        <v>0</v>
      </c>
    </row>
    <row r="67" spans="6:18" ht="60" customHeight="1" x14ac:dyDescent="0.25">
      <c r="F67" s="85">
        <f>F66+1</f>
        <v>20319</v>
      </c>
      <c r="G67" s="30" t="s">
        <v>541</v>
      </c>
      <c r="H67" s="26">
        <v>1500</v>
      </c>
      <c r="I67" s="23"/>
      <c r="J67" s="1">
        <v>1500</v>
      </c>
      <c r="K67" s="1"/>
      <c r="L67" s="1"/>
      <c r="M67" s="26">
        <v>1000</v>
      </c>
      <c r="N67" s="23"/>
      <c r="O67" s="1">
        <v>1000</v>
      </c>
      <c r="P67" s="1"/>
      <c r="Q67" s="49"/>
      <c r="R67" s="39"/>
    </row>
    <row r="68" spans="6:18" ht="60" customHeight="1" x14ac:dyDescent="0.25">
      <c r="F68" s="85">
        <f t="shared" ref="F68:F73" si="7">F67+1</f>
        <v>20320</v>
      </c>
      <c r="G68" s="30" t="s">
        <v>440</v>
      </c>
      <c r="H68" s="26">
        <v>1000</v>
      </c>
      <c r="I68" s="23"/>
      <c r="J68" s="1">
        <v>1000</v>
      </c>
      <c r="K68" s="1"/>
      <c r="L68" s="1"/>
      <c r="M68" s="26">
        <v>4000</v>
      </c>
      <c r="N68" s="23"/>
      <c r="O68" s="1">
        <v>4000</v>
      </c>
      <c r="P68" s="1"/>
      <c r="Q68" s="49"/>
      <c r="R68" s="39">
        <f t="shared" si="0"/>
        <v>0</v>
      </c>
    </row>
    <row r="69" spans="6:18" ht="51" x14ac:dyDescent="0.25">
      <c r="F69" s="85">
        <f t="shared" si="7"/>
        <v>20321</v>
      </c>
      <c r="G69" s="30" t="s">
        <v>352</v>
      </c>
      <c r="H69" s="26">
        <v>3000</v>
      </c>
      <c r="I69" s="23"/>
      <c r="J69" s="1"/>
      <c r="K69" s="1">
        <v>3000</v>
      </c>
      <c r="L69" s="1"/>
      <c r="M69" s="26">
        <v>0</v>
      </c>
      <c r="N69" s="23"/>
      <c r="O69" s="1"/>
      <c r="P69" s="1">
        <v>0</v>
      </c>
      <c r="Q69" s="49"/>
      <c r="R69" s="39">
        <f t="shared" si="0"/>
        <v>0</v>
      </c>
    </row>
    <row r="70" spans="6:18" ht="60" customHeight="1" x14ac:dyDescent="0.25">
      <c r="F70" s="85">
        <f t="shared" si="7"/>
        <v>20322</v>
      </c>
      <c r="G70" s="30" t="s">
        <v>22</v>
      </c>
      <c r="H70" s="26">
        <v>3000</v>
      </c>
      <c r="I70" s="23"/>
      <c r="J70" s="1"/>
      <c r="K70" s="1">
        <v>3000</v>
      </c>
      <c r="L70" s="1"/>
      <c r="M70" s="26">
        <v>0</v>
      </c>
      <c r="N70" s="23"/>
      <c r="O70" s="1"/>
      <c r="P70" s="1">
        <v>0</v>
      </c>
      <c r="Q70" s="49"/>
      <c r="R70" s="39">
        <f t="shared" si="0"/>
        <v>0</v>
      </c>
    </row>
    <row r="71" spans="6:18" ht="60" customHeight="1" x14ac:dyDescent="0.25">
      <c r="F71" s="85">
        <f t="shared" si="7"/>
        <v>20323</v>
      </c>
      <c r="G71" s="30" t="s">
        <v>524</v>
      </c>
      <c r="H71" s="26">
        <v>10000</v>
      </c>
      <c r="I71" s="23"/>
      <c r="J71" s="1"/>
      <c r="K71" s="1">
        <v>10000</v>
      </c>
      <c r="L71" s="1"/>
      <c r="M71" s="26">
        <v>10000</v>
      </c>
      <c r="N71" s="23"/>
      <c r="O71" s="1"/>
      <c r="P71" s="1">
        <v>10000</v>
      </c>
      <c r="Q71" s="49"/>
      <c r="R71" s="39">
        <f t="shared" si="0"/>
        <v>0</v>
      </c>
    </row>
    <row r="72" spans="6:18" ht="60" customHeight="1" x14ac:dyDescent="0.25">
      <c r="F72" s="85">
        <f t="shared" si="7"/>
        <v>20324</v>
      </c>
      <c r="G72" s="30" t="s">
        <v>525</v>
      </c>
      <c r="H72" s="26">
        <v>2000</v>
      </c>
      <c r="I72" s="23"/>
      <c r="J72" s="1"/>
      <c r="K72" s="1">
        <v>2000</v>
      </c>
      <c r="L72" s="1"/>
      <c r="M72" s="26">
        <v>0</v>
      </c>
      <c r="N72" s="23"/>
      <c r="O72" s="1"/>
      <c r="P72" s="1"/>
      <c r="Q72" s="49"/>
      <c r="R72" s="39"/>
    </row>
    <row r="73" spans="6:18" ht="60" customHeight="1" x14ac:dyDescent="0.25">
      <c r="F73" s="85">
        <f t="shared" si="7"/>
        <v>20325</v>
      </c>
      <c r="G73" s="30" t="s">
        <v>281</v>
      </c>
      <c r="H73" s="26">
        <v>0</v>
      </c>
      <c r="I73" s="23"/>
      <c r="J73" s="1"/>
      <c r="K73" s="1">
        <v>0</v>
      </c>
      <c r="L73" s="1"/>
      <c r="M73" s="26">
        <v>3000</v>
      </c>
      <c r="N73" s="23"/>
      <c r="O73" s="1"/>
      <c r="P73" s="1">
        <v>3000</v>
      </c>
      <c r="Q73" s="49"/>
      <c r="R73" s="39">
        <f t="shared" si="0"/>
        <v>0</v>
      </c>
    </row>
    <row r="74" spans="6:18" ht="60" customHeight="1" x14ac:dyDescent="0.25">
      <c r="F74" s="85"/>
      <c r="G74" s="31" t="s">
        <v>437</v>
      </c>
      <c r="H74" s="26">
        <v>0</v>
      </c>
      <c r="I74" s="23"/>
      <c r="J74" s="1"/>
      <c r="K74" s="1"/>
      <c r="L74" s="1"/>
      <c r="M74" s="26">
        <v>0</v>
      </c>
      <c r="N74" s="23"/>
      <c r="O74" s="1"/>
      <c r="P74" s="1"/>
      <c r="Q74" s="49"/>
      <c r="R74" s="39">
        <f t="shared" si="0"/>
        <v>0</v>
      </c>
    </row>
    <row r="75" spans="6:18" ht="60" customHeight="1" x14ac:dyDescent="0.25">
      <c r="F75" s="85">
        <f>F73+1</f>
        <v>20326</v>
      </c>
      <c r="G75" s="30" t="s">
        <v>289</v>
      </c>
      <c r="H75" s="26">
        <v>0</v>
      </c>
      <c r="I75" s="23"/>
      <c r="J75" s="1">
        <v>0</v>
      </c>
      <c r="K75" s="1"/>
      <c r="L75" s="1"/>
      <c r="M75" s="26">
        <v>6500</v>
      </c>
      <c r="N75" s="23"/>
      <c r="O75" s="1">
        <v>6500</v>
      </c>
      <c r="P75" s="1"/>
      <c r="Q75" s="49"/>
      <c r="R75" s="39">
        <f t="shared" si="0"/>
        <v>0</v>
      </c>
    </row>
    <row r="76" spans="6:18" ht="60" customHeight="1" x14ac:dyDescent="0.25">
      <c r="F76" s="85">
        <f>F75+1</f>
        <v>20327</v>
      </c>
      <c r="G76" s="30" t="s">
        <v>340</v>
      </c>
      <c r="H76" s="26">
        <v>0</v>
      </c>
      <c r="I76" s="23"/>
      <c r="J76" s="1"/>
      <c r="K76" s="1">
        <v>0</v>
      </c>
      <c r="L76" s="1"/>
      <c r="M76" s="26">
        <v>1500</v>
      </c>
      <c r="N76" s="23"/>
      <c r="O76" s="1"/>
      <c r="P76" s="1">
        <v>1500</v>
      </c>
      <c r="Q76" s="49"/>
      <c r="R76" s="39">
        <f t="shared" ref="R76:R137" si="8">M76-N76-O76-P76-Q76</f>
        <v>0</v>
      </c>
    </row>
    <row r="77" spans="6:18" s="16" customFormat="1" ht="60" customHeight="1" x14ac:dyDescent="0.25">
      <c r="F77" s="85"/>
      <c r="G77" s="31" t="s">
        <v>436</v>
      </c>
      <c r="H77" s="26">
        <v>0</v>
      </c>
      <c r="I77" s="23"/>
      <c r="J77" s="1"/>
      <c r="K77" s="1"/>
      <c r="L77" s="1"/>
      <c r="M77" s="26">
        <v>0</v>
      </c>
      <c r="N77" s="23"/>
      <c r="O77" s="1"/>
      <c r="P77" s="1"/>
      <c r="Q77" s="49"/>
      <c r="R77" s="39">
        <f t="shared" si="8"/>
        <v>0</v>
      </c>
    </row>
    <row r="78" spans="6:18" ht="60" customHeight="1" x14ac:dyDescent="0.25">
      <c r="F78" s="85">
        <f>F76+1</f>
        <v>20328</v>
      </c>
      <c r="G78" s="30" t="s">
        <v>290</v>
      </c>
      <c r="H78" s="26">
        <v>500</v>
      </c>
      <c r="I78" s="23"/>
      <c r="J78" s="1">
        <v>500</v>
      </c>
      <c r="K78" s="1"/>
      <c r="L78" s="1"/>
      <c r="M78" s="26">
        <v>0</v>
      </c>
      <c r="N78" s="23"/>
      <c r="O78" s="1">
        <v>0</v>
      </c>
      <c r="P78" s="1"/>
      <c r="Q78" s="49"/>
      <c r="R78" s="39">
        <f t="shared" si="8"/>
        <v>0</v>
      </c>
    </row>
    <row r="79" spans="6:18" s="16" customFormat="1" ht="60" customHeight="1" x14ac:dyDescent="0.25">
      <c r="F79" s="85">
        <f>F78+1</f>
        <v>20329</v>
      </c>
      <c r="G79" s="30" t="s">
        <v>24</v>
      </c>
      <c r="H79" s="26">
        <v>600</v>
      </c>
      <c r="I79" s="23">
        <v>480</v>
      </c>
      <c r="J79" s="1"/>
      <c r="K79" s="1"/>
      <c r="L79" s="1">
        <v>120</v>
      </c>
      <c r="M79" s="26">
        <v>0</v>
      </c>
      <c r="N79" s="23">
        <v>0</v>
      </c>
      <c r="O79" s="1"/>
      <c r="P79" s="1"/>
      <c r="Q79" s="49">
        <v>0</v>
      </c>
      <c r="R79" s="39">
        <f t="shared" si="8"/>
        <v>0</v>
      </c>
    </row>
    <row r="80" spans="6:18" ht="60" customHeight="1" x14ac:dyDescent="0.25">
      <c r="F80" s="69"/>
      <c r="G80" s="31" t="s">
        <v>23</v>
      </c>
      <c r="H80" s="28">
        <f>SUM(H46:H79)</f>
        <v>41750</v>
      </c>
      <c r="I80" s="28">
        <f t="shared" ref="I80:Q80" si="9">SUM(I46:I79)</f>
        <v>1480</v>
      </c>
      <c r="J80" s="28">
        <f t="shared" si="9"/>
        <v>4200</v>
      </c>
      <c r="K80" s="28">
        <f t="shared" si="9"/>
        <v>28400</v>
      </c>
      <c r="L80" s="28">
        <f t="shared" si="9"/>
        <v>7670</v>
      </c>
      <c r="M80" s="28">
        <f t="shared" si="9"/>
        <v>51450</v>
      </c>
      <c r="N80" s="24">
        <f t="shared" si="9"/>
        <v>4000</v>
      </c>
      <c r="O80" s="2">
        <f t="shared" si="9"/>
        <v>12900</v>
      </c>
      <c r="P80" s="2">
        <f t="shared" si="9"/>
        <v>33850</v>
      </c>
      <c r="Q80" s="25">
        <f t="shared" si="9"/>
        <v>700</v>
      </c>
      <c r="R80" s="39">
        <f t="shared" si="8"/>
        <v>0</v>
      </c>
    </row>
    <row r="81" spans="6:18" s="16" customFormat="1" ht="60" customHeight="1" x14ac:dyDescent="0.25">
      <c r="F81" s="85">
        <v>20400</v>
      </c>
      <c r="G81" s="29" t="s">
        <v>25</v>
      </c>
      <c r="H81" s="26"/>
      <c r="I81" s="23"/>
      <c r="J81" s="1"/>
      <c r="K81" s="1"/>
      <c r="L81" s="1"/>
      <c r="M81" s="26"/>
      <c r="N81" s="23"/>
      <c r="O81" s="1"/>
      <c r="P81" s="1"/>
      <c r="Q81" s="49"/>
      <c r="R81" s="39">
        <f t="shared" si="8"/>
        <v>0</v>
      </c>
    </row>
    <row r="82" spans="6:18" s="16" customFormat="1" ht="60" customHeight="1" x14ac:dyDescent="0.25">
      <c r="F82" s="85">
        <f>F81+1</f>
        <v>20401</v>
      </c>
      <c r="G82" s="30" t="s">
        <v>26</v>
      </c>
      <c r="H82" s="26">
        <v>200</v>
      </c>
      <c r="I82" s="23"/>
      <c r="J82" s="1"/>
      <c r="K82" s="1">
        <v>200</v>
      </c>
      <c r="L82" s="1"/>
      <c r="M82" s="26">
        <v>300</v>
      </c>
      <c r="N82" s="23"/>
      <c r="O82" s="1"/>
      <c r="P82" s="1">
        <v>300</v>
      </c>
      <c r="Q82" s="49"/>
      <c r="R82" s="39">
        <f t="shared" si="8"/>
        <v>0</v>
      </c>
    </row>
    <row r="83" spans="6:18" ht="60" customHeight="1" x14ac:dyDescent="0.25">
      <c r="F83" s="85"/>
      <c r="G83" s="31" t="s">
        <v>446</v>
      </c>
      <c r="H83" s="26">
        <v>0</v>
      </c>
      <c r="I83" s="23"/>
      <c r="J83" s="1"/>
      <c r="K83" s="1"/>
      <c r="L83" s="1"/>
      <c r="M83" s="26">
        <v>0</v>
      </c>
      <c r="N83" s="23"/>
      <c r="O83" s="1"/>
      <c r="P83" s="1"/>
      <c r="Q83" s="49"/>
      <c r="R83" s="39">
        <f t="shared" si="8"/>
        <v>0</v>
      </c>
    </row>
    <row r="84" spans="6:18" s="16" customFormat="1" ht="60" customHeight="1" x14ac:dyDescent="0.25">
      <c r="F84" s="85">
        <f>F82+1</f>
        <v>20402</v>
      </c>
      <c r="G84" s="30" t="s">
        <v>354</v>
      </c>
      <c r="H84" s="26">
        <v>0</v>
      </c>
      <c r="I84" s="23"/>
      <c r="J84" s="1">
        <v>0</v>
      </c>
      <c r="K84" s="1"/>
      <c r="L84" s="1"/>
      <c r="M84" s="26">
        <v>1500</v>
      </c>
      <c r="N84" s="23"/>
      <c r="O84" s="1">
        <v>1500</v>
      </c>
      <c r="P84" s="1"/>
      <c r="Q84" s="49"/>
      <c r="R84" s="39">
        <f t="shared" si="8"/>
        <v>0</v>
      </c>
    </row>
    <row r="85" spans="6:18" s="16" customFormat="1" ht="60" customHeight="1" x14ac:dyDescent="0.4">
      <c r="F85" s="85">
        <f>F84+1</f>
        <v>20403</v>
      </c>
      <c r="G85" s="89" t="s">
        <v>341</v>
      </c>
      <c r="H85" s="26">
        <v>0</v>
      </c>
      <c r="I85" s="23"/>
      <c r="J85" s="1">
        <v>0</v>
      </c>
      <c r="K85" s="1"/>
      <c r="L85" s="1"/>
      <c r="M85" s="26">
        <v>1000</v>
      </c>
      <c r="N85" s="23"/>
      <c r="O85" s="1">
        <v>1000</v>
      </c>
      <c r="P85" s="1"/>
      <c r="Q85" s="49"/>
      <c r="R85" s="39">
        <f t="shared" si="8"/>
        <v>0</v>
      </c>
    </row>
    <row r="86" spans="6:18" s="16" customFormat="1" ht="60" customHeight="1" x14ac:dyDescent="0.25">
      <c r="F86" s="85">
        <f>F85+1</f>
        <v>20404</v>
      </c>
      <c r="G86" s="30" t="s">
        <v>338</v>
      </c>
      <c r="H86" s="26">
        <v>0</v>
      </c>
      <c r="I86" s="23"/>
      <c r="J86" s="1">
        <v>0</v>
      </c>
      <c r="K86" s="1"/>
      <c r="L86" s="1"/>
      <c r="M86" s="26">
        <v>500</v>
      </c>
      <c r="N86" s="23"/>
      <c r="O86" s="1">
        <v>500</v>
      </c>
      <c r="P86" s="1"/>
      <c r="Q86" s="49"/>
      <c r="R86" s="39">
        <f t="shared" si="8"/>
        <v>0</v>
      </c>
    </row>
    <row r="87" spans="6:18" ht="60" customHeight="1" x14ac:dyDescent="0.25">
      <c r="F87" s="85">
        <f>F86+1</f>
        <v>20405</v>
      </c>
      <c r="G87" s="30" t="s">
        <v>343</v>
      </c>
      <c r="H87" s="26">
        <v>0</v>
      </c>
      <c r="I87" s="23"/>
      <c r="J87" s="1"/>
      <c r="K87" s="1">
        <v>0</v>
      </c>
      <c r="L87" s="1"/>
      <c r="M87" s="26">
        <v>3000</v>
      </c>
      <c r="N87" s="23"/>
      <c r="O87" s="1"/>
      <c r="P87" s="1">
        <v>3000</v>
      </c>
      <c r="Q87" s="49"/>
      <c r="R87" s="39">
        <f t="shared" si="8"/>
        <v>0</v>
      </c>
    </row>
    <row r="88" spans="6:18" s="16" customFormat="1" ht="60" customHeight="1" x14ac:dyDescent="0.25">
      <c r="F88" s="85">
        <f>F87+1</f>
        <v>20406</v>
      </c>
      <c r="G88" s="30" t="s">
        <v>21</v>
      </c>
      <c r="H88" s="26">
        <v>2000</v>
      </c>
      <c r="I88" s="23"/>
      <c r="J88" s="1"/>
      <c r="K88" s="1">
        <v>2000</v>
      </c>
      <c r="L88" s="1"/>
      <c r="M88" s="26">
        <v>0</v>
      </c>
      <c r="N88" s="23"/>
      <c r="O88" s="1"/>
      <c r="P88" s="1">
        <v>0</v>
      </c>
      <c r="Q88" s="49"/>
      <c r="R88" s="39">
        <f t="shared" si="8"/>
        <v>0</v>
      </c>
    </row>
    <row r="89" spans="6:18" s="16" customFormat="1" ht="60" customHeight="1" x14ac:dyDescent="0.25">
      <c r="F89" s="85">
        <f>F88+1</f>
        <v>20407</v>
      </c>
      <c r="G89" s="30" t="s">
        <v>342</v>
      </c>
      <c r="H89" s="26">
        <v>1000</v>
      </c>
      <c r="I89" s="23"/>
      <c r="J89" s="1"/>
      <c r="K89" s="1">
        <v>1000</v>
      </c>
      <c r="L89" s="1"/>
      <c r="M89" s="26">
        <v>1500</v>
      </c>
      <c r="N89" s="23"/>
      <c r="O89" s="1"/>
      <c r="P89" s="1">
        <v>1500</v>
      </c>
      <c r="Q89" s="49"/>
      <c r="R89" s="39">
        <f t="shared" si="8"/>
        <v>0</v>
      </c>
    </row>
    <row r="90" spans="6:18" s="16" customFormat="1" ht="60" customHeight="1" x14ac:dyDescent="0.25">
      <c r="F90" s="69"/>
      <c r="G90" s="31" t="s">
        <v>27</v>
      </c>
      <c r="H90" s="28">
        <f>SUM(H82:H89)</f>
        <v>3200</v>
      </c>
      <c r="I90" s="28">
        <f t="shared" ref="I90:Q90" si="10">SUM(I82:I89)</f>
        <v>0</v>
      </c>
      <c r="J90" s="28">
        <f t="shared" si="10"/>
        <v>0</v>
      </c>
      <c r="K90" s="28">
        <f t="shared" si="10"/>
        <v>3200</v>
      </c>
      <c r="L90" s="28">
        <f t="shared" si="10"/>
        <v>0</v>
      </c>
      <c r="M90" s="28">
        <f t="shared" si="10"/>
        <v>7800</v>
      </c>
      <c r="N90" s="24">
        <f t="shared" si="10"/>
        <v>0</v>
      </c>
      <c r="O90" s="2">
        <f t="shared" si="10"/>
        <v>3000</v>
      </c>
      <c r="P90" s="2">
        <f t="shared" si="10"/>
        <v>4800</v>
      </c>
      <c r="Q90" s="25">
        <f t="shared" si="10"/>
        <v>0</v>
      </c>
      <c r="R90" s="39">
        <f t="shared" si="8"/>
        <v>0</v>
      </c>
    </row>
    <row r="91" spans="6:18" s="16" customFormat="1" ht="60" customHeight="1" x14ac:dyDescent="0.25">
      <c r="F91" s="85">
        <v>20500</v>
      </c>
      <c r="G91" s="29" t="s">
        <v>28</v>
      </c>
      <c r="H91" s="26"/>
      <c r="I91" s="23"/>
      <c r="J91" s="1"/>
      <c r="K91" s="1"/>
      <c r="L91" s="1"/>
      <c r="M91" s="26"/>
      <c r="N91" s="23"/>
      <c r="O91" s="1"/>
      <c r="P91" s="1"/>
      <c r="Q91" s="49"/>
      <c r="R91" s="39">
        <f t="shared" si="8"/>
        <v>0</v>
      </c>
    </row>
    <row r="92" spans="6:18" s="16" customFormat="1" ht="60" customHeight="1" x14ac:dyDescent="0.25">
      <c r="F92" s="85">
        <f>F91+1</f>
        <v>20501</v>
      </c>
      <c r="G92" s="30" t="s">
        <v>29</v>
      </c>
      <c r="H92" s="26">
        <v>2000</v>
      </c>
      <c r="I92" s="23"/>
      <c r="J92" s="1"/>
      <c r="K92" s="1"/>
      <c r="L92" s="1">
        <v>2000</v>
      </c>
      <c r="M92" s="26"/>
      <c r="N92" s="23"/>
      <c r="O92" s="1"/>
      <c r="P92" s="1"/>
      <c r="Q92" s="49">
        <v>0</v>
      </c>
      <c r="R92" s="39">
        <f t="shared" si="8"/>
        <v>0</v>
      </c>
    </row>
    <row r="93" spans="6:18" s="16" customFormat="1" ht="60" customHeight="1" x14ac:dyDescent="0.25">
      <c r="F93" s="85">
        <f t="shared" ref="F93:F99" si="11">F92+1</f>
        <v>20502</v>
      </c>
      <c r="G93" s="30" t="s">
        <v>432</v>
      </c>
      <c r="H93" s="26">
        <v>3000</v>
      </c>
      <c r="I93" s="23"/>
      <c r="J93" s="1">
        <v>3000</v>
      </c>
      <c r="K93" s="1"/>
      <c r="L93" s="1"/>
      <c r="M93" s="26">
        <v>0</v>
      </c>
      <c r="N93" s="23"/>
      <c r="O93" s="1">
        <v>0</v>
      </c>
      <c r="P93" s="1"/>
      <c r="Q93" s="49"/>
      <c r="R93" s="39">
        <f t="shared" si="8"/>
        <v>0</v>
      </c>
    </row>
    <row r="94" spans="6:18" s="16" customFormat="1" ht="76.5" x14ac:dyDescent="0.25">
      <c r="F94" s="85">
        <f t="shared" si="11"/>
        <v>20503</v>
      </c>
      <c r="G94" s="30" t="s">
        <v>433</v>
      </c>
      <c r="H94" s="26">
        <v>3000</v>
      </c>
      <c r="I94" s="23"/>
      <c r="J94" s="1"/>
      <c r="K94" s="1"/>
      <c r="L94" s="1">
        <v>3000</v>
      </c>
      <c r="M94" s="26">
        <v>0</v>
      </c>
      <c r="N94" s="23"/>
      <c r="O94" s="1"/>
      <c r="P94" s="1"/>
      <c r="Q94" s="49">
        <v>0</v>
      </c>
      <c r="R94" s="39">
        <f t="shared" si="8"/>
        <v>0</v>
      </c>
    </row>
    <row r="95" spans="6:18" s="16" customFormat="1" ht="60" customHeight="1" x14ac:dyDescent="0.25">
      <c r="F95" s="85">
        <f t="shared" si="11"/>
        <v>20504</v>
      </c>
      <c r="G95" s="30" t="s">
        <v>434</v>
      </c>
      <c r="H95" s="26">
        <v>2750</v>
      </c>
      <c r="I95" s="23"/>
      <c r="J95" s="1"/>
      <c r="K95" s="1"/>
      <c r="L95" s="1">
        <v>2750</v>
      </c>
      <c r="M95" s="26">
        <v>0</v>
      </c>
      <c r="N95" s="23"/>
      <c r="O95" s="1"/>
      <c r="P95" s="1"/>
      <c r="Q95" s="49">
        <v>0</v>
      </c>
      <c r="R95" s="39">
        <f t="shared" si="8"/>
        <v>0</v>
      </c>
    </row>
    <row r="96" spans="6:18" s="16" customFormat="1" ht="60" customHeight="1" x14ac:dyDescent="0.25">
      <c r="F96" s="85">
        <f t="shared" si="11"/>
        <v>20505</v>
      </c>
      <c r="G96" s="30" t="s">
        <v>444</v>
      </c>
      <c r="H96" s="26">
        <v>500</v>
      </c>
      <c r="I96" s="23"/>
      <c r="J96" s="1">
        <v>500</v>
      </c>
      <c r="K96" s="1"/>
      <c r="L96" s="1"/>
      <c r="M96" s="26">
        <v>0</v>
      </c>
      <c r="N96" s="23"/>
      <c r="O96" s="1">
        <v>0</v>
      </c>
      <c r="P96" s="1"/>
      <c r="Q96" s="49"/>
      <c r="R96" s="39">
        <f t="shared" si="8"/>
        <v>0</v>
      </c>
    </row>
    <row r="97" spans="6:18" s="16" customFormat="1" ht="60" customHeight="1" x14ac:dyDescent="0.25">
      <c r="F97" s="85">
        <f t="shared" si="11"/>
        <v>20506</v>
      </c>
      <c r="G97" s="30" t="s">
        <v>218</v>
      </c>
      <c r="H97" s="26">
        <v>13000</v>
      </c>
      <c r="I97" s="23">
        <v>13000</v>
      </c>
      <c r="J97" s="1"/>
      <c r="K97" s="1"/>
      <c r="L97" s="1"/>
      <c r="M97" s="26">
        <v>0</v>
      </c>
      <c r="N97" s="23">
        <v>0</v>
      </c>
      <c r="O97" s="1"/>
      <c r="P97" s="1"/>
      <c r="Q97" s="49"/>
      <c r="R97" s="39">
        <f t="shared" si="8"/>
        <v>0</v>
      </c>
    </row>
    <row r="98" spans="6:18" s="16" customFormat="1" ht="60" customHeight="1" x14ac:dyDescent="0.25">
      <c r="F98" s="85">
        <f t="shared" si="11"/>
        <v>20507</v>
      </c>
      <c r="G98" s="30" t="s">
        <v>435</v>
      </c>
      <c r="H98" s="26">
        <v>1000</v>
      </c>
      <c r="I98" s="23"/>
      <c r="J98" s="1">
        <v>1000</v>
      </c>
      <c r="K98" s="1"/>
      <c r="L98" s="1"/>
      <c r="M98" s="26">
        <v>0</v>
      </c>
      <c r="N98" s="23"/>
      <c r="O98" s="1">
        <v>0</v>
      </c>
      <c r="P98" s="1"/>
      <c r="Q98" s="49"/>
      <c r="R98" s="39">
        <f t="shared" si="8"/>
        <v>0</v>
      </c>
    </row>
    <row r="99" spans="6:18" s="16" customFormat="1" ht="60" customHeight="1" x14ac:dyDescent="0.25">
      <c r="F99" s="85">
        <f t="shared" si="11"/>
        <v>20508</v>
      </c>
      <c r="G99" s="30" t="s">
        <v>320</v>
      </c>
      <c r="H99" s="26">
        <v>2300</v>
      </c>
      <c r="I99" s="23">
        <v>2300</v>
      </c>
      <c r="J99" s="1"/>
      <c r="K99" s="1"/>
      <c r="L99" s="49"/>
      <c r="M99" s="26">
        <v>7000</v>
      </c>
      <c r="N99" s="23">
        <v>7000</v>
      </c>
      <c r="O99" s="1"/>
      <c r="P99" s="1"/>
      <c r="Q99" s="49"/>
      <c r="R99" s="39">
        <f t="shared" si="8"/>
        <v>0</v>
      </c>
    </row>
    <row r="100" spans="6:18" ht="60" customHeight="1" x14ac:dyDescent="0.25">
      <c r="F100" s="69"/>
      <c r="G100" s="31" t="s">
        <v>30</v>
      </c>
      <c r="H100" s="28">
        <f>SUM(H92:H99)</f>
        <v>27550</v>
      </c>
      <c r="I100" s="24">
        <f t="shared" ref="I100:Q100" si="12">SUM(I92:I99)</f>
        <v>15300</v>
      </c>
      <c r="J100" s="2">
        <f t="shared" si="12"/>
        <v>4500</v>
      </c>
      <c r="K100" s="2">
        <f t="shared" si="12"/>
        <v>0</v>
      </c>
      <c r="L100" s="25">
        <f t="shared" si="12"/>
        <v>7750</v>
      </c>
      <c r="M100" s="28">
        <f t="shared" si="12"/>
        <v>7000</v>
      </c>
      <c r="N100" s="24">
        <f t="shared" si="12"/>
        <v>7000</v>
      </c>
      <c r="O100" s="2">
        <f t="shared" si="12"/>
        <v>0</v>
      </c>
      <c r="P100" s="2">
        <f t="shared" si="12"/>
        <v>0</v>
      </c>
      <c r="Q100" s="25">
        <f t="shared" si="12"/>
        <v>0</v>
      </c>
      <c r="R100" s="39">
        <f t="shared" si="8"/>
        <v>0</v>
      </c>
    </row>
    <row r="101" spans="6:18" ht="60" customHeight="1" x14ac:dyDescent="0.25">
      <c r="F101" s="69"/>
      <c r="G101" s="31" t="s">
        <v>31</v>
      </c>
      <c r="H101" s="28">
        <f>H100+H90+H80+H43+H36</f>
        <v>178450</v>
      </c>
      <c r="I101" s="24">
        <f t="shared" ref="I101:Q101" si="13">I100+I90+I80+I43+I36</f>
        <v>19280</v>
      </c>
      <c r="J101" s="2">
        <f t="shared" si="13"/>
        <v>64650</v>
      </c>
      <c r="K101" s="2">
        <f t="shared" si="13"/>
        <v>66100</v>
      </c>
      <c r="L101" s="25">
        <f t="shared" si="13"/>
        <v>28420</v>
      </c>
      <c r="M101" s="28">
        <f t="shared" si="13"/>
        <v>89250</v>
      </c>
      <c r="N101" s="24">
        <f t="shared" si="13"/>
        <v>27000</v>
      </c>
      <c r="O101" s="2">
        <f t="shared" si="13"/>
        <v>22900</v>
      </c>
      <c r="P101" s="2">
        <f t="shared" si="13"/>
        <v>38650</v>
      </c>
      <c r="Q101" s="25">
        <f t="shared" si="13"/>
        <v>700</v>
      </c>
      <c r="R101" s="39">
        <f t="shared" si="8"/>
        <v>0</v>
      </c>
    </row>
    <row r="102" spans="6:18" ht="60" customHeight="1" x14ac:dyDescent="0.25">
      <c r="F102" s="85"/>
      <c r="G102" s="29" t="s">
        <v>32</v>
      </c>
      <c r="H102" s="26"/>
      <c r="I102" s="23"/>
      <c r="J102" s="1"/>
      <c r="K102" s="1"/>
      <c r="L102" s="49"/>
      <c r="M102" s="26"/>
      <c r="N102" s="23"/>
      <c r="O102" s="1"/>
      <c r="P102" s="1"/>
      <c r="Q102" s="49"/>
      <c r="R102" s="39">
        <f t="shared" si="8"/>
        <v>0</v>
      </c>
    </row>
    <row r="103" spans="6:18" ht="60" customHeight="1" x14ac:dyDescent="0.25">
      <c r="F103" s="85"/>
      <c r="G103" s="29" t="s">
        <v>33</v>
      </c>
      <c r="H103" s="26"/>
      <c r="I103" s="23"/>
      <c r="J103" s="1"/>
      <c r="K103" s="1"/>
      <c r="L103" s="49"/>
      <c r="M103" s="26"/>
      <c r="N103" s="23"/>
      <c r="O103" s="1"/>
      <c r="P103" s="1"/>
      <c r="Q103" s="49"/>
      <c r="R103" s="39">
        <f t="shared" si="8"/>
        <v>0</v>
      </c>
    </row>
    <row r="104" spans="6:18" ht="60" customHeight="1" x14ac:dyDescent="0.25">
      <c r="F104" s="85">
        <v>30100</v>
      </c>
      <c r="G104" s="29" t="s">
        <v>34</v>
      </c>
      <c r="H104" s="26"/>
      <c r="I104" s="23"/>
      <c r="J104" s="1"/>
      <c r="K104" s="1"/>
      <c r="L104" s="49"/>
      <c r="M104" s="26"/>
      <c r="N104" s="23"/>
      <c r="O104" s="1"/>
      <c r="P104" s="1"/>
      <c r="Q104" s="49"/>
      <c r="R104" s="39">
        <f t="shared" si="8"/>
        <v>0</v>
      </c>
    </row>
    <row r="105" spans="6:18" ht="60" customHeight="1" x14ac:dyDescent="0.25">
      <c r="F105" s="85">
        <f>+F104+1</f>
        <v>30101</v>
      </c>
      <c r="G105" s="30" t="s">
        <v>34</v>
      </c>
      <c r="H105" s="26">
        <v>2000</v>
      </c>
      <c r="I105" s="23"/>
      <c r="J105" s="1"/>
      <c r="K105" s="1"/>
      <c r="L105" s="49">
        <v>2000</v>
      </c>
      <c r="M105" s="26">
        <v>2000</v>
      </c>
      <c r="N105" s="23"/>
      <c r="O105" s="1"/>
      <c r="P105" s="1"/>
      <c r="Q105" s="49">
        <v>2000</v>
      </c>
      <c r="R105" s="39">
        <f t="shared" si="8"/>
        <v>0</v>
      </c>
    </row>
    <row r="106" spans="6:18" ht="60" customHeight="1" x14ac:dyDescent="0.25">
      <c r="F106" s="85">
        <f>F105+1</f>
        <v>30102</v>
      </c>
      <c r="G106" s="30" t="s">
        <v>542</v>
      </c>
      <c r="H106" s="26">
        <v>750</v>
      </c>
      <c r="I106" s="23"/>
      <c r="J106" s="1"/>
      <c r="K106" s="1"/>
      <c r="L106" s="49">
        <v>750</v>
      </c>
      <c r="M106" s="26">
        <v>0</v>
      </c>
      <c r="N106" s="23"/>
      <c r="O106" s="1"/>
      <c r="P106" s="1"/>
      <c r="Q106" s="49">
        <v>0</v>
      </c>
      <c r="R106" s="39"/>
    </row>
    <row r="107" spans="6:18" ht="60" customHeight="1" x14ac:dyDescent="0.25">
      <c r="F107" s="85">
        <f>F106+1</f>
        <v>30103</v>
      </c>
      <c r="G107" s="30" t="s">
        <v>508</v>
      </c>
      <c r="H107" s="26">
        <v>550</v>
      </c>
      <c r="I107" s="23"/>
      <c r="J107" s="1"/>
      <c r="K107" s="1"/>
      <c r="L107" s="49">
        <v>550</v>
      </c>
      <c r="M107" s="26">
        <v>0</v>
      </c>
      <c r="N107" s="23"/>
      <c r="O107" s="1"/>
      <c r="P107" s="1"/>
      <c r="Q107" s="49">
        <v>0</v>
      </c>
      <c r="R107" s="39">
        <f t="shared" si="8"/>
        <v>0</v>
      </c>
    </row>
    <row r="108" spans="6:18" ht="60" customHeight="1" x14ac:dyDescent="0.25">
      <c r="F108" s="85">
        <f>F107+1</f>
        <v>30104</v>
      </c>
      <c r="G108" s="30" t="s">
        <v>35</v>
      </c>
      <c r="H108" s="26">
        <v>2000</v>
      </c>
      <c r="I108" s="23"/>
      <c r="J108" s="1"/>
      <c r="K108" s="1"/>
      <c r="L108" s="49">
        <v>2000</v>
      </c>
      <c r="M108" s="26">
        <v>2000</v>
      </c>
      <c r="N108" s="23"/>
      <c r="O108" s="1"/>
      <c r="P108" s="1"/>
      <c r="Q108" s="49">
        <v>2000</v>
      </c>
      <c r="R108" s="39">
        <f t="shared" si="8"/>
        <v>0</v>
      </c>
    </row>
    <row r="109" spans="6:18" ht="60" customHeight="1" x14ac:dyDescent="0.25">
      <c r="F109" s="85">
        <f>F108+1</f>
        <v>30105</v>
      </c>
      <c r="G109" s="30" t="s">
        <v>37</v>
      </c>
      <c r="H109" s="26">
        <v>1350</v>
      </c>
      <c r="I109" s="23"/>
      <c r="J109" s="1"/>
      <c r="K109" s="1"/>
      <c r="L109" s="49">
        <v>1350</v>
      </c>
      <c r="M109" s="26">
        <v>0</v>
      </c>
      <c r="N109" s="23"/>
      <c r="O109" s="1"/>
      <c r="P109" s="1"/>
      <c r="Q109" s="49">
        <v>0</v>
      </c>
      <c r="R109" s="39">
        <f t="shared" si="8"/>
        <v>0</v>
      </c>
    </row>
    <row r="110" spans="6:18" ht="60" customHeight="1" x14ac:dyDescent="0.25">
      <c r="F110" s="69"/>
      <c r="G110" s="31" t="s">
        <v>38</v>
      </c>
      <c r="H110" s="28">
        <f>SUM(H105:H109)</f>
        <v>6650</v>
      </c>
      <c r="I110" s="24">
        <f t="shared" ref="I110:Q110" si="14">SUM(I105:I109)</f>
        <v>0</v>
      </c>
      <c r="J110" s="2">
        <f t="shared" si="14"/>
        <v>0</v>
      </c>
      <c r="K110" s="2">
        <f t="shared" si="14"/>
        <v>0</v>
      </c>
      <c r="L110" s="25">
        <f t="shared" si="14"/>
        <v>6650</v>
      </c>
      <c r="M110" s="28">
        <f t="shared" si="14"/>
        <v>4000</v>
      </c>
      <c r="N110" s="24">
        <f t="shared" si="14"/>
        <v>0</v>
      </c>
      <c r="O110" s="2">
        <f t="shared" si="14"/>
        <v>0</v>
      </c>
      <c r="P110" s="2">
        <f t="shared" si="14"/>
        <v>0</v>
      </c>
      <c r="Q110" s="25">
        <f t="shared" si="14"/>
        <v>4000</v>
      </c>
      <c r="R110" s="39">
        <f t="shared" si="8"/>
        <v>0</v>
      </c>
    </row>
    <row r="111" spans="6:18" ht="60" customHeight="1" x14ac:dyDescent="0.25">
      <c r="F111" s="85">
        <v>30200</v>
      </c>
      <c r="G111" s="29" t="s">
        <v>13</v>
      </c>
      <c r="H111" s="26"/>
      <c r="I111" s="23"/>
      <c r="J111" s="1"/>
      <c r="K111" s="1"/>
      <c r="L111" s="49"/>
      <c r="M111" s="26"/>
      <c r="N111" s="23"/>
      <c r="O111" s="1"/>
      <c r="P111" s="1"/>
      <c r="Q111" s="49"/>
      <c r="R111" s="39">
        <f t="shared" si="8"/>
        <v>0</v>
      </c>
    </row>
    <row r="112" spans="6:18" ht="60" customHeight="1" x14ac:dyDescent="0.25">
      <c r="F112" s="85">
        <f>F111+1</f>
        <v>30201</v>
      </c>
      <c r="G112" s="30" t="s">
        <v>39</v>
      </c>
      <c r="H112" s="26">
        <v>1500</v>
      </c>
      <c r="I112" s="23"/>
      <c r="J112" s="1"/>
      <c r="K112" s="1"/>
      <c r="L112" s="49">
        <v>1500</v>
      </c>
      <c r="M112" s="26">
        <v>0</v>
      </c>
      <c r="N112" s="23"/>
      <c r="O112" s="1"/>
      <c r="P112" s="1"/>
      <c r="Q112" s="49"/>
      <c r="R112" s="39">
        <f t="shared" si="8"/>
        <v>0</v>
      </c>
    </row>
    <row r="113" spans="6:18" ht="60" customHeight="1" x14ac:dyDescent="0.25">
      <c r="F113" s="85">
        <f t="shared" ref="F113:F122" si="15">F112+1</f>
        <v>30202</v>
      </c>
      <c r="G113" s="30" t="s">
        <v>268</v>
      </c>
      <c r="H113" s="26">
        <v>200</v>
      </c>
      <c r="I113" s="23"/>
      <c r="J113" s="1"/>
      <c r="K113" s="1"/>
      <c r="L113" s="49">
        <v>200</v>
      </c>
      <c r="M113" s="26">
        <v>0</v>
      </c>
      <c r="N113" s="23"/>
      <c r="O113" s="1"/>
      <c r="P113" s="1"/>
      <c r="Q113" s="49"/>
      <c r="R113" s="39">
        <f t="shared" si="8"/>
        <v>0</v>
      </c>
    </row>
    <row r="114" spans="6:18" ht="60" customHeight="1" x14ac:dyDescent="0.25">
      <c r="F114" s="85">
        <f t="shared" si="15"/>
        <v>30203</v>
      </c>
      <c r="G114" s="30" t="s">
        <v>307</v>
      </c>
      <c r="H114" s="26">
        <v>200</v>
      </c>
      <c r="I114" s="23"/>
      <c r="J114" s="1"/>
      <c r="K114" s="1"/>
      <c r="L114" s="49">
        <v>200</v>
      </c>
      <c r="M114" s="26">
        <v>0</v>
      </c>
      <c r="N114" s="23"/>
      <c r="O114" s="1"/>
      <c r="P114" s="1"/>
      <c r="Q114" s="49">
        <v>0</v>
      </c>
      <c r="R114" s="39">
        <f t="shared" si="8"/>
        <v>0</v>
      </c>
    </row>
    <row r="115" spans="6:18" ht="60" customHeight="1" x14ac:dyDescent="0.25">
      <c r="F115" s="85">
        <f t="shared" si="15"/>
        <v>30204</v>
      </c>
      <c r="G115" s="30" t="s">
        <v>40</v>
      </c>
      <c r="H115" s="26">
        <v>100</v>
      </c>
      <c r="I115" s="23"/>
      <c r="J115" s="1"/>
      <c r="K115" s="1"/>
      <c r="L115" s="49">
        <v>100</v>
      </c>
      <c r="M115" s="26">
        <v>0</v>
      </c>
      <c r="N115" s="23"/>
      <c r="O115" s="1"/>
      <c r="P115" s="1"/>
      <c r="Q115" s="49">
        <v>0</v>
      </c>
      <c r="R115" s="39">
        <f t="shared" si="8"/>
        <v>0</v>
      </c>
    </row>
    <row r="116" spans="6:18" ht="60" customHeight="1" x14ac:dyDescent="0.25">
      <c r="F116" s="85">
        <f t="shared" si="15"/>
        <v>30205</v>
      </c>
      <c r="G116" s="30" t="s">
        <v>41</v>
      </c>
      <c r="H116" s="26">
        <v>500</v>
      </c>
      <c r="I116" s="23"/>
      <c r="J116" s="1"/>
      <c r="K116" s="1"/>
      <c r="L116" s="49">
        <v>500</v>
      </c>
      <c r="M116" s="26">
        <v>0</v>
      </c>
      <c r="N116" s="23"/>
      <c r="O116" s="1"/>
      <c r="P116" s="1"/>
      <c r="Q116" s="49">
        <v>0</v>
      </c>
      <c r="R116" s="39">
        <f t="shared" si="8"/>
        <v>0</v>
      </c>
    </row>
    <row r="117" spans="6:18" ht="60" customHeight="1" x14ac:dyDescent="0.25">
      <c r="F117" s="85">
        <f t="shared" si="15"/>
        <v>30206</v>
      </c>
      <c r="G117" s="30" t="s">
        <v>42</v>
      </c>
      <c r="H117" s="26">
        <v>500</v>
      </c>
      <c r="I117" s="23"/>
      <c r="J117" s="1"/>
      <c r="K117" s="1"/>
      <c r="L117" s="49">
        <v>500</v>
      </c>
      <c r="M117" s="26">
        <v>500</v>
      </c>
      <c r="N117" s="23"/>
      <c r="O117" s="1"/>
      <c r="P117" s="1"/>
      <c r="Q117" s="49">
        <v>500</v>
      </c>
      <c r="R117" s="39">
        <f t="shared" si="8"/>
        <v>0</v>
      </c>
    </row>
    <row r="118" spans="6:18" ht="60" customHeight="1" x14ac:dyDescent="0.25">
      <c r="F118" s="85">
        <f t="shared" si="15"/>
        <v>30207</v>
      </c>
      <c r="G118" s="30" t="s">
        <v>43</v>
      </c>
      <c r="H118" s="26">
        <v>100</v>
      </c>
      <c r="I118" s="23"/>
      <c r="J118" s="1"/>
      <c r="K118" s="1"/>
      <c r="L118" s="49">
        <v>100</v>
      </c>
      <c r="M118" s="26">
        <v>0</v>
      </c>
      <c r="N118" s="23"/>
      <c r="O118" s="1"/>
      <c r="P118" s="1"/>
      <c r="Q118" s="49">
        <v>0</v>
      </c>
      <c r="R118" s="39">
        <f t="shared" si="8"/>
        <v>0</v>
      </c>
    </row>
    <row r="119" spans="6:18" ht="60" customHeight="1" x14ac:dyDescent="0.25">
      <c r="F119" s="85">
        <f t="shared" si="15"/>
        <v>30208</v>
      </c>
      <c r="G119" s="30" t="s">
        <v>215</v>
      </c>
      <c r="H119" s="26">
        <v>500</v>
      </c>
      <c r="I119" s="23"/>
      <c r="J119" s="1"/>
      <c r="K119" s="1"/>
      <c r="L119" s="49">
        <v>500</v>
      </c>
      <c r="M119" s="26">
        <v>500</v>
      </c>
      <c r="N119" s="23"/>
      <c r="O119" s="1"/>
      <c r="P119" s="1"/>
      <c r="Q119" s="49">
        <v>500</v>
      </c>
      <c r="R119" s="39">
        <f t="shared" si="8"/>
        <v>0</v>
      </c>
    </row>
    <row r="120" spans="6:18" ht="60" customHeight="1" x14ac:dyDescent="0.25">
      <c r="F120" s="85">
        <f t="shared" si="15"/>
        <v>30209</v>
      </c>
      <c r="G120" s="30" t="s">
        <v>267</v>
      </c>
      <c r="H120" s="26">
        <v>0</v>
      </c>
      <c r="I120" s="23"/>
      <c r="J120" s="1"/>
      <c r="K120" s="1"/>
      <c r="L120" s="49">
        <v>0</v>
      </c>
      <c r="M120" s="26">
        <v>500</v>
      </c>
      <c r="N120" s="23"/>
      <c r="O120" s="1"/>
      <c r="P120" s="1"/>
      <c r="Q120" s="49">
        <v>500</v>
      </c>
      <c r="R120" s="39">
        <f t="shared" si="8"/>
        <v>0</v>
      </c>
    </row>
    <row r="121" spans="6:18" ht="60" customHeight="1" x14ac:dyDescent="0.25">
      <c r="F121" s="85">
        <f t="shared" si="15"/>
        <v>30210</v>
      </c>
      <c r="G121" s="30" t="s">
        <v>231</v>
      </c>
      <c r="H121" s="26">
        <v>0</v>
      </c>
      <c r="I121" s="23"/>
      <c r="J121" s="1"/>
      <c r="K121" s="1"/>
      <c r="L121" s="49">
        <v>0</v>
      </c>
      <c r="M121" s="26">
        <v>500</v>
      </c>
      <c r="N121" s="23"/>
      <c r="O121" s="1"/>
      <c r="P121" s="1"/>
      <c r="Q121" s="49">
        <v>500</v>
      </c>
      <c r="R121" s="39">
        <f t="shared" si="8"/>
        <v>0</v>
      </c>
    </row>
    <row r="122" spans="6:18" ht="60" customHeight="1" x14ac:dyDescent="0.25">
      <c r="F122" s="85">
        <f t="shared" si="15"/>
        <v>30211</v>
      </c>
      <c r="G122" s="30" t="s">
        <v>249</v>
      </c>
      <c r="H122" s="26">
        <v>0</v>
      </c>
      <c r="I122" s="23"/>
      <c r="J122" s="1"/>
      <c r="K122" s="1"/>
      <c r="L122" s="49">
        <v>0</v>
      </c>
      <c r="M122" s="26">
        <v>100</v>
      </c>
      <c r="N122" s="23"/>
      <c r="O122" s="1"/>
      <c r="P122" s="1"/>
      <c r="Q122" s="49">
        <v>100</v>
      </c>
      <c r="R122" s="39">
        <f t="shared" si="8"/>
        <v>0</v>
      </c>
    </row>
    <row r="123" spans="6:18" ht="60" customHeight="1" x14ac:dyDescent="0.25">
      <c r="F123" s="69"/>
      <c r="G123" s="31" t="s">
        <v>44</v>
      </c>
      <c r="H123" s="28">
        <f>SUM(H112:H122)</f>
        <v>3600</v>
      </c>
      <c r="I123" s="24">
        <f t="shared" ref="I123:Q123" si="16">SUM(I112:I122)</f>
        <v>0</v>
      </c>
      <c r="J123" s="2">
        <f t="shared" si="16"/>
        <v>0</v>
      </c>
      <c r="K123" s="2">
        <f t="shared" si="16"/>
        <v>0</v>
      </c>
      <c r="L123" s="25">
        <f t="shared" si="16"/>
        <v>3600</v>
      </c>
      <c r="M123" s="28">
        <f t="shared" si="16"/>
        <v>2100</v>
      </c>
      <c r="N123" s="24">
        <f t="shared" si="16"/>
        <v>0</v>
      </c>
      <c r="O123" s="2">
        <f t="shared" si="16"/>
        <v>0</v>
      </c>
      <c r="P123" s="2">
        <f t="shared" si="16"/>
        <v>0</v>
      </c>
      <c r="Q123" s="25">
        <f t="shared" si="16"/>
        <v>2100</v>
      </c>
      <c r="R123" s="39">
        <f t="shared" si="8"/>
        <v>0</v>
      </c>
    </row>
    <row r="124" spans="6:18" ht="60" customHeight="1" x14ac:dyDescent="0.25">
      <c r="F124" s="85">
        <v>30300</v>
      </c>
      <c r="G124" s="29" t="s">
        <v>45</v>
      </c>
      <c r="H124" s="26"/>
      <c r="I124" s="23"/>
      <c r="J124" s="1"/>
      <c r="K124" s="1"/>
      <c r="L124" s="49"/>
      <c r="M124" s="26"/>
      <c r="N124" s="23"/>
      <c r="O124" s="1"/>
      <c r="P124" s="1"/>
      <c r="Q124" s="49"/>
      <c r="R124" s="39">
        <f t="shared" si="8"/>
        <v>0</v>
      </c>
    </row>
    <row r="125" spans="6:18" ht="60" customHeight="1" x14ac:dyDescent="0.25">
      <c r="F125" s="90">
        <f t="shared" ref="F125:F134" si="17">F124+1</f>
        <v>30301</v>
      </c>
      <c r="G125" s="30" t="s">
        <v>46</v>
      </c>
      <c r="H125" s="26">
        <v>0</v>
      </c>
      <c r="I125" s="23"/>
      <c r="J125" s="1"/>
      <c r="K125" s="5"/>
      <c r="L125" s="50">
        <v>0</v>
      </c>
      <c r="M125" s="26">
        <v>3000</v>
      </c>
      <c r="N125" s="23">
        <v>900</v>
      </c>
      <c r="O125" s="1"/>
      <c r="P125" s="5"/>
      <c r="Q125" s="50">
        <v>2100</v>
      </c>
      <c r="R125" s="39">
        <f t="shared" si="8"/>
        <v>0</v>
      </c>
    </row>
    <row r="126" spans="6:18" ht="60" customHeight="1" x14ac:dyDescent="0.25">
      <c r="F126" s="90">
        <f t="shared" si="17"/>
        <v>30302</v>
      </c>
      <c r="G126" s="30" t="s">
        <v>543</v>
      </c>
      <c r="H126" s="26">
        <v>600</v>
      </c>
      <c r="I126" s="23">
        <v>600</v>
      </c>
      <c r="J126" s="1"/>
      <c r="K126" s="1"/>
      <c r="L126" s="49"/>
      <c r="M126" s="26">
        <v>0</v>
      </c>
      <c r="N126" s="23">
        <v>0</v>
      </c>
      <c r="O126" s="1"/>
      <c r="P126" s="1"/>
      <c r="Q126" s="49"/>
      <c r="R126" s="39">
        <f t="shared" si="8"/>
        <v>0</v>
      </c>
    </row>
    <row r="127" spans="6:18" ht="60" customHeight="1" x14ac:dyDescent="0.25">
      <c r="F127" s="90">
        <f t="shared" si="17"/>
        <v>30303</v>
      </c>
      <c r="G127" s="30" t="s">
        <v>545</v>
      </c>
      <c r="H127" s="26">
        <v>4300</v>
      </c>
      <c r="I127" s="23"/>
      <c r="J127" s="1"/>
      <c r="K127" s="1"/>
      <c r="L127" s="49">
        <v>4300</v>
      </c>
      <c r="M127" s="26">
        <v>0</v>
      </c>
      <c r="N127" s="23"/>
      <c r="O127" s="1"/>
      <c r="P127" s="1"/>
      <c r="Q127" s="49"/>
      <c r="R127" s="39">
        <f t="shared" si="8"/>
        <v>0</v>
      </c>
    </row>
    <row r="128" spans="6:18" ht="60" customHeight="1" x14ac:dyDescent="0.25">
      <c r="F128" s="90">
        <f t="shared" si="17"/>
        <v>30304</v>
      </c>
      <c r="G128" s="30" t="s">
        <v>544</v>
      </c>
      <c r="H128" s="26">
        <v>750</v>
      </c>
      <c r="I128" s="23"/>
      <c r="J128" s="1"/>
      <c r="K128" s="1"/>
      <c r="L128" s="49">
        <v>750</v>
      </c>
      <c r="M128" s="26">
        <v>0</v>
      </c>
      <c r="N128" s="23"/>
      <c r="O128" s="1"/>
      <c r="P128" s="1"/>
      <c r="Q128" s="49">
        <v>0</v>
      </c>
      <c r="R128" s="39"/>
    </row>
    <row r="129" spans="6:18" ht="60" customHeight="1" x14ac:dyDescent="0.25">
      <c r="F129" s="90">
        <f t="shared" si="17"/>
        <v>30305</v>
      </c>
      <c r="G129" s="30" t="s">
        <v>47</v>
      </c>
      <c r="H129" s="26">
        <v>2000</v>
      </c>
      <c r="I129" s="23"/>
      <c r="J129" s="1"/>
      <c r="K129" s="1"/>
      <c r="L129" s="49">
        <v>2000</v>
      </c>
      <c r="M129" s="26">
        <v>0</v>
      </c>
      <c r="N129" s="23"/>
      <c r="O129" s="1"/>
      <c r="P129" s="1"/>
      <c r="Q129" s="49">
        <v>0</v>
      </c>
      <c r="R129" s="39">
        <f t="shared" si="8"/>
        <v>0</v>
      </c>
    </row>
    <row r="130" spans="6:18" ht="60" customHeight="1" x14ac:dyDescent="0.25">
      <c r="F130" s="90">
        <f t="shared" si="17"/>
        <v>30306</v>
      </c>
      <c r="G130" s="30" t="s">
        <v>303</v>
      </c>
      <c r="H130" s="26">
        <v>750</v>
      </c>
      <c r="I130" s="23"/>
      <c r="J130" s="1"/>
      <c r="K130" s="1"/>
      <c r="L130" s="49">
        <v>750</v>
      </c>
      <c r="M130" s="26">
        <v>0</v>
      </c>
      <c r="N130" s="23"/>
      <c r="O130" s="1"/>
      <c r="P130" s="1"/>
      <c r="Q130" s="49">
        <v>0</v>
      </c>
      <c r="R130" s="39">
        <f t="shared" si="8"/>
        <v>0</v>
      </c>
    </row>
    <row r="131" spans="6:18" ht="60" customHeight="1" x14ac:dyDescent="0.25">
      <c r="F131" s="90">
        <f t="shared" si="17"/>
        <v>30307</v>
      </c>
      <c r="G131" s="30" t="s">
        <v>250</v>
      </c>
      <c r="H131" s="26">
        <v>0</v>
      </c>
      <c r="I131" s="23"/>
      <c r="J131" s="1"/>
      <c r="K131" s="1"/>
      <c r="L131" s="49">
        <v>0</v>
      </c>
      <c r="M131" s="26">
        <v>500</v>
      </c>
      <c r="N131" s="23"/>
      <c r="O131" s="1"/>
      <c r="P131" s="1"/>
      <c r="Q131" s="49">
        <v>500</v>
      </c>
      <c r="R131" s="39">
        <f t="shared" si="8"/>
        <v>0</v>
      </c>
    </row>
    <row r="132" spans="6:18" ht="60" customHeight="1" x14ac:dyDescent="0.25">
      <c r="F132" s="90">
        <f t="shared" si="17"/>
        <v>30308</v>
      </c>
      <c r="G132" s="30" t="s">
        <v>546</v>
      </c>
      <c r="H132" s="26">
        <v>0</v>
      </c>
      <c r="I132" s="23"/>
      <c r="J132" s="1"/>
      <c r="K132" s="1"/>
      <c r="L132" s="49">
        <v>0</v>
      </c>
      <c r="M132" s="26">
        <v>600</v>
      </c>
      <c r="N132" s="23"/>
      <c r="O132" s="1"/>
      <c r="P132" s="1"/>
      <c r="Q132" s="49">
        <v>600</v>
      </c>
      <c r="R132" s="39"/>
    </row>
    <row r="133" spans="6:18" ht="60" customHeight="1" x14ac:dyDescent="0.25">
      <c r="F133" s="90">
        <f t="shared" si="17"/>
        <v>30309</v>
      </c>
      <c r="G133" s="30" t="s">
        <v>48</v>
      </c>
      <c r="H133" s="26">
        <v>0</v>
      </c>
      <c r="I133" s="23"/>
      <c r="J133" s="1"/>
      <c r="K133" s="1"/>
      <c r="L133" s="49">
        <v>0</v>
      </c>
      <c r="M133" s="26">
        <v>500</v>
      </c>
      <c r="N133" s="23"/>
      <c r="O133" s="1"/>
      <c r="P133" s="1"/>
      <c r="Q133" s="49">
        <v>500</v>
      </c>
      <c r="R133" s="39">
        <f t="shared" si="8"/>
        <v>0</v>
      </c>
    </row>
    <row r="134" spans="6:18" ht="60" customHeight="1" x14ac:dyDescent="0.25">
      <c r="F134" s="90">
        <f t="shared" si="17"/>
        <v>30310</v>
      </c>
      <c r="G134" s="30" t="s">
        <v>52</v>
      </c>
      <c r="H134" s="26">
        <v>100</v>
      </c>
      <c r="I134" s="23"/>
      <c r="J134" s="1"/>
      <c r="K134" s="1"/>
      <c r="L134" s="49">
        <v>100</v>
      </c>
      <c r="M134" s="26">
        <v>0</v>
      </c>
      <c r="N134" s="23"/>
      <c r="O134" s="1"/>
      <c r="P134" s="1"/>
      <c r="Q134" s="49">
        <v>0</v>
      </c>
      <c r="R134" s="39">
        <f t="shared" si="8"/>
        <v>0</v>
      </c>
    </row>
    <row r="135" spans="6:18" ht="60" customHeight="1" x14ac:dyDescent="0.25">
      <c r="F135" s="69"/>
      <c r="G135" s="31" t="s">
        <v>53</v>
      </c>
      <c r="H135" s="28">
        <f>SUM(H125:H134)</f>
        <v>8500</v>
      </c>
      <c r="I135" s="24">
        <f t="shared" ref="I135:Q135" si="18">SUM(I125:I134)</f>
        <v>600</v>
      </c>
      <c r="J135" s="2">
        <f t="shared" si="18"/>
        <v>0</v>
      </c>
      <c r="K135" s="2">
        <f t="shared" si="18"/>
        <v>0</v>
      </c>
      <c r="L135" s="25">
        <f t="shared" si="18"/>
        <v>7900</v>
      </c>
      <c r="M135" s="28">
        <f t="shared" si="18"/>
        <v>4600</v>
      </c>
      <c r="N135" s="24">
        <f t="shared" si="18"/>
        <v>900</v>
      </c>
      <c r="O135" s="2">
        <f t="shared" si="18"/>
        <v>0</v>
      </c>
      <c r="P135" s="2">
        <f t="shared" si="18"/>
        <v>0</v>
      </c>
      <c r="Q135" s="25">
        <f t="shared" si="18"/>
        <v>3700</v>
      </c>
      <c r="R135" s="39">
        <f t="shared" si="8"/>
        <v>0</v>
      </c>
    </row>
    <row r="136" spans="6:18" ht="60" customHeight="1" x14ac:dyDescent="0.25">
      <c r="F136" s="85">
        <v>30400</v>
      </c>
      <c r="G136" s="29" t="s">
        <v>54</v>
      </c>
      <c r="H136" s="26"/>
      <c r="I136" s="23"/>
      <c r="J136" s="1"/>
      <c r="K136" s="1"/>
      <c r="L136" s="49"/>
      <c r="M136" s="26"/>
      <c r="N136" s="23"/>
      <c r="O136" s="1"/>
      <c r="P136" s="1"/>
      <c r="Q136" s="49"/>
      <c r="R136" s="39">
        <f t="shared" si="8"/>
        <v>0</v>
      </c>
    </row>
    <row r="137" spans="6:18" ht="60" customHeight="1" x14ac:dyDescent="0.25">
      <c r="F137" s="85">
        <f>F136+1</f>
        <v>30401</v>
      </c>
      <c r="G137" s="30" t="s">
        <v>321</v>
      </c>
      <c r="H137" s="26">
        <v>500</v>
      </c>
      <c r="I137" s="23"/>
      <c r="J137" s="1"/>
      <c r="K137" s="1"/>
      <c r="L137" s="49">
        <v>500</v>
      </c>
      <c r="M137" s="26">
        <v>500</v>
      </c>
      <c r="N137" s="23"/>
      <c r="O137" s="1"/>
      <c r="P137" s="1"/>
      <c r="Q137" s="49">
        <v>500</v>
      </c>
      <c r="R137" s="39">
        <f t="shared" si="8"/>
        <v>0</v>
      </c>
    </row>
    <row r="138" spans="6:18" ht="60" customHeight="1" x14ac:dyDescent="0.25">
      <c r="F138" s="85">
        <f>+F137+1</f>
        <v>30402</v>
      </c>
      <c r="G138" s="30" t="s">
        <v>55</v>
      </c>
      <c r="H138" s="26">
        <v>0</v>
      </c>
      <c r="I138" s="23"/>
      <c r="J138" s="1"/>
      <c r="K138" s="1"/>
      <c r="L138" s="49">
        <v>0</v>
      </c>
      <c r="M138" s="26">
        <v>100</v>
      </c>
      <c r="N138" s="23"/>
      <c r="O138" s="1"/>
      <c r="P138" s="1"/>
      <c r="Q138" s="49">
        <v>100</v>
      </c>
      <c r="R138" s="39">
        <f t="shared" ref="R138:R197" si="19">M138-N138-O138-P138-Q138</f>
        <v>0</v>
      </c>
    </row>
    <row r="139" spans="6:18" ht="60" customHeight="1" x14ac:dyDescent="0.25">
      <c r="F139" s="85">
        <f>+F138+1</f>
        <v>30403</v>
      </c>
      <c r="G139" s="30" t="s">
        <v>56</v>
      </c>
      <c r="H139" s="26">
        <v>200</v>
      </c>
      <c r="I139" s="23"/>
      <c r="J139" s="1"/>
      <c r="K139" s="5"/>
      <c r="L139" s="50">
        <v>200</v>
      </c>
      <c r="M139" s="26">
        <v>0</v>
      </c>
      <c r="N139" s="23"/>
      <c r="O139" s="1"/>
      <c r="P139" s="5"/>
      <c r="Q139" s="50"/>
      <c r="R139" s="39">
        <f t="shared" si="19"/>
        <v>0</v>
      </c>
    </row>
    <row r="140" spans="6:18" ht="60" customHeight="1" x14ac:dyDescent="0.25">
      <c r="F140" s="85">
        <f>+F139+1</f>
        <v>30404</v>
      </c>
      <c r="G140" s="30" t="s">
        <v>57</v>
      </c>
      <c r="H140" s="26">
        <v>600</v>
      </c>
      <c r="I140" s="23"/>
      <c r="J140" s="1"/>
      <c r="K140" s="1"/>
      <c r="L140" s="49">
        <v>600</v>
      </c>
      <c r="M140" s="26">
        <v>0</v>
      </c>
      <c r="N140" s="23"/>
      <c r="O140" s="1"/>
      <c r="P140" s="1"/>
      <c r="Q140" s="49">
        <v>0</v>
      </c>
      <c r="R140" s="39">
        <f t="shared" si="19"/>
        <v>0</v>
      </c>
    </row>
    <row r="141" spans="6:18" ht="60" customHeight="1" x14ac:dyDescent="0.25">
      <c r="F141" s="85">
        <f>+F140+1</f>
        <v>30405</v>
      </c>
      <c r="G141" s="30" t="s">
        <v>304</v>
      </c>
      <c r="H141" s="26">
        <v>700</v>
      </c>
      <c r="I141" s="23"/>
      <c r="J141" s="1"/>
      <c r="K141" s="1"/>
      <c r="L141" s="49">
        <v>700</v>
      </c>
      <c r="M141" s="26">
        <v>0</v>
      </c>
      <c r="N141" s="23"/>
      <c r="O141" s="1"/>
      <c r="P141" s="1"/>
      <c r="Q141" s="49">
        <v>0</v>
      </c>
      <c r="R141" s="39">
        <f t="shared" si="19"/>
        <v>0</v>
      </c>
    </row>
    <row r="142" spans="6:18" ht="60" customHeight="1" x14ac:dyDescent="0.25">
      <c r="F142" s="69"/>
      <c r="G142" s="31" t="s">
        <v>58</v>
      </c>
      <c r="H142" s="28">
        <f>SUM(H137:H141)</f>
        <v>2000</v>
      </c>
      <c r="I142" s="24">
        <f t="shared" ref="I142:Q142" si="20">SUM(I137:I141)</f>
        <v>0</v>
      </c>
      <c r="J142" s="2">
        <f t="shared" si="20"/>
        <v>0</v>
      </c>
      <c r="K142" s="2">
        <f t="shared" si="20"/>
        <v>0</v>
      </c>
      <c r="L142" s="25">
        <f t="shared" si="20"/>
        <v>2000</v>
      </c>
      <c r="M142" s="28">
        <f t="shared" si="20"/>
        <v>600</v>
      </c>
      <c r="N142" s="24">
        <f t="shared" si="20"/>
        <v>0</v>
      </c>
      <c r="O142" s="2">
        <f t="shared" si="20"/>
        <v>0</v>
      </c>
      <c r="P142" s="2">
        <f t="shared" si="20"/>
        <v>0</v>
      </c>
      <c r="Q142" s="25">
        <f t="shared" si="20"/>
        <v>600</v>
      </c>
      <c r="R142" s="39">
        <f t="shared" si="19"/>
        <v>0</v>
      </c>
    </row>
    <row r="143" spans="6:18" ht="60" customHeight="1" x14ac:dyDescent="0.25">
      <c r="F143" s="85">
        <v>30500</v>
      </c>
      <c r="G143" s="29" t="s">
        <v>59</v>
      </c>
      <c r="H143" s="26"/>
      <c r="I143" s="23"/>
      <c r="J143" s="1"/>
      <c r="K143" s="1"/>
      <c r="L143" s="49"/>
      <c r="M143" s="26"/>
      <c r="N143" s="23"/>
      <c r="O143" s="1"/>
      <c r="P143" s="1"/>
      <c r="Q143" s="49"/>
      <c r="R143" s="39">
        <f t="shared" si="19"/>
        <v>0</v>
      </c>
    </row>
    <row r="144" spans="6:18" ht="60" customHeight="1" x14ac:dyDescent="0.25">
      <c r="F144" s="85">
        <f>+F143+1</f>
        <v>30501</v>
      </c>
      <c r="G144" s="30" t="s">
        <v>59</v>
      </c>
      <c r="H144" s="26">
        <v>500</v>
      </c>
      <c r="I144" s="23">
        <v>400</v>
      </c>
      <c r="J144" s="1"/>
      <c r="K144" s="1"/>
      <c r="L144" s="49">
        <v>100</v>
      </c>
      <c r="M144" s="26">
        <v>0</v>
      </c>
      <c r="N144" s="23">
        <v>0</v>
      </c>
      <c r="O144" s="1"/>
      <c r="P144" s="1"/>
      <c r="Q144" s="49">
        <v>0</v>
      </c>
      <c r="R144" s="39">
        <f t="shared" si="19"/>
        <v>0</v>
      </c>
    </row>
    <row r="145" spans="6:18" ht="60" customHeight="1" x14ac:dyDescent="0.25">
      <c r="F145" s="69"/>
      <c r="G145" s="31" t="s">
        <v>60</v>
      </c>
      <c r="H145" s="28">
        <f>SUM(H144)</f>
        <v>500</v>
      </c>
      <c r="I145" s="24">
        <f t="shared" ref="I145:Q145" si="21">SUM(I144)</f>
        <v>400</v>
      </c>
      <c r="J145" s="2">
        <f t="shared" si="21"/>
        <v>0</v>
      </c>
      <c r="K145" s="2">
        <f t="shared" si="21"/>
        <v>0</v>
      </c>
      <c r="L145" s="25">
        <f t="shared" si="21"/>
        <v>100</v>
      </c>
      <c r="M145" s="28">
        <f t="shared" si="21"/>
        <v>0</v>
      </c>
      <c r="N145" s="24">
        <f t="shared" si="21"/>
        <v>0</v>
      </c>
      <c r="O145" s="2">
        <f t="shared" si="21"/>
        <v>0</v>
      </c>
      <c r="P145" s="2">
        <f t="shared" si="21"/>
        <v>0</v>
      </c>
      <c r="Q145" s="25">
        <f t="shared" si="21"/>
        <v>0</v>
      </c>
      <c r="R145" s="39">
        <f t="shared" si="19"/>
        <v>0</v>
      </c>
    </row>
    <row r="146" spans="6:18" ht="60" customHeight="1" x14ac:dyDescent="0.25">
      <c r="F146" s="85">
        <v>30600</v>
      </c>
      <c r="G146" s="29" t="s">
        <v>61</v>
      </c>
      <c r="H146" s="26"/>
      <c r="I146" s="23"/>
      <c r="J146" s="1"/>
      <c r="K146" s="1"/>
      <c r="L146" s="49"/>
      <c r="M146" s="26"/>
      <c r="N146" s="23"/>
      <c r="O146" s="1"/>
      <c r="P146" s="1"/>
      <c r="Q146" s="49"/>
      <c r="R146" s="39">
        <f t="shared" si="19"/>
        <v>0</v>
      </c>
    </row>
    <row r="147" spans="6:18" ht="60" customHeight="1" x14ac:dyDescent="0.25">
      <c r="F147" s="85">
        <f>+F146+1</f>
        <v>30601</v>
      </c>
      <c r="G147" s="30" t="s">
        <v>62</v>
      </c>
      <c r="H147" s="26">
        <v>50</v>
      </c>
      <c r="I147" s="23">
        <v>25</v>
      </c>
      <c r="J147" s="1"/>
      <c r="K147" s="1"/>
      <c r="L147" s="49">
        <v>25</v>
      </c>
      <c r="M147" s="26">
        <v>0</v>
      </c>
      <c r="N147" s="23">
        <v>0</v>
      </c>
      <c r="O147" s="1"/>
      <c r="P147" s="1"/>
      <c r="Q147" s="49">
        <v>0</v>
      </c>
      <c r="R147" s="39">
        <f t="shared" si="19"/>
        <v>0</v>
      </c>
    </row>
    <row r="148" spans="6:18" ht="60" customHeight="1" x14ac:dyDescent="0.25">
      <c r="F148" s="85">
        <f>+F147+1</f>
        <v>30602</v>
      </c>
      <c r="G148" s="30" t="s">
        <v>63</v>
      </c>
      <c r="H148" s="26">
        <v>1800</v>
      </c>
      <c r="I148" s="23">
        <v>1600</v>
      </c>
      <c r="J148" s="1"/>
      <c r="K148" s="1"/>
      <c r="L148" s="49">
        <v>200</v>
      </c>
      <c r="M148" s="26">
        <v>0</v>
      </c>
      <c r="N148" s="23">
        <v>0</v>
      </c>
      <c r="O148" s="1"/>
      <c r="P148" s="1"/>
      <c r="Q148" s="49">
        <v>0</v>
      </c>
      <c r="R148" s="39">
        <f t="shared" si="19"/>
        <v>0</v>
      </c>
    </row>
    <row r="149" spans="6:18" ht="60" customHeight="1" x14ac:dyDescent="0.25">
      <c r="F149" s="85">
        <f>+F148+1</f>
        <v>30603</v>
      </c>
      <c r="G149" s="30" t="s">
        <v>312</v>
      </c>
      <c r="H149" s="26">
        <v>200</v>
      </c>
      <c r="I149" s="23"/>
      <c r="J149" s="1"/>
      <c r="K149" s="1"/>
      <c r="L149" s="49">
        <v>200</v>
      </c>
      <c r="M149" s="26">
        <v>0</v>
      </c>
      <c r="N149" s="23"/>
      <c r="O149" s="1"/>
      <c r="P149" s="1"/>
      <c r="Q149" s="49">
        <v>0</v>
      </c>
      <c r="R149" s="39">
        <f t="shared" si="19"/>
        <v>0</v>
      </c>
    </row>
    <row r="150" spans="6:18" ht="60" customHeight="1" x14ac:dyDescent="0.25">
      <c r="F150" s="69"/>
      <c r="G150" s="31" t="s">
        <v>64</v>
      </c>
      <c r="H150" s="28">
        <f>SUM(H147:H149)</f>
        <v>2050</v>
      </c>
      <c r="I150" s="24">
        <f t="shared" ref="I150:Q150" si="22">SUM(I147:I149)</f>
        <v>1625</v>
      </c>
      <c r="J150" s="2">
        <f t="shared" si="22"/>
        <v>0</v>
      </c>
      <c r="K150" s="2">
        <f t="shared" si="22"/>
        <v>0</v>
      </c>
      <c r="L150" s="25">
        <f t="shared" si="22"/>
        <v>425</v>
      </c>
      <c r="M150" s="28">
        <f t="shared" si="22"/>
        <v>0</v>
      </c>
      <c r="N150" s="24">
        <f t="shared" si="22"/>
        <v>0</v>
      </c>
      <c r="O150" s="2">
        <f t="shared" si="22"/>
        <v>0</v>
      </c>
      <c r="P150" s="2">
        <f t="shared" si="22"/>
        <v>0</v>
      </c>
      <c r="Q150" s="25">
        <f t="shared" si="22"/>
        <v>0</v>
      </c>
      <c r="R150" s="39">
        <f t="shared" si="19"/>
        <v>0</v>
      </c>
    </row>
    <row r="151" spans="6:18" ht="60" customHeight="1" x14ac:dyDescent="0.25">
      <c r="F151" s="85">
        <v>30700</v>
      </c>
      <c r="G151" s="29" t="s">
        <v>65</v>
      </c>
      <c r="H151" s="26"/>
      <c r="I151" s="23"/>
      <c r="J151" s="1"/>
      <c r="K151" s="1"/>
      <c r="L151" s="49"/>
      <c r="M151" s="26"/>
      <c r="N151" s="23"/>
      <c r="O151" s="1"/>
      <c r="P151" s="1"/>
      <c r="Q151" s="49"/>
      <c r="R151" s="39">
        <f t="shared" si="19"/>
        <v>0</v>
      </c>
    </row>
    <row r="152" spans="6:18" ht="60" customHeight="1" x14ac:dyDescent="0.25">
      <c r="F152" s="85">
        <v>30701</v>
      </c>
      <c r="G152" s="30" t="s">
        <v>67</v>
      </c>
      <c r="H152" s="26">
        <v>0</v>
      </c>
      <c r="I152" s="23"/>
      <c r="J152" s="1"/>
      <c r="K152" s="1"/>
      <c r="L152" s="49">
        <v>0</v>
      </c>
      <c r="M152" s="26">
        <v>700</v>
      </c>
      <c r="N152" s="23"/>
      <c r="O152" s="1"/>
      <c r="P152" s="1"/>
      <c r="Q152" s="49">
        <v>700</v>
      </c>
      <c r="R152" s="39">
        <f t="shared" si="19"/>
        <v>0</v>
      </c>
    </row>
    <row r="153" spans="6:18" ht="60" customHeight="1" x14ac:dyDescent="0.25">
      <c r="F153" s="85">
        <f>F152+1</f>
        <v>30702</v>
      </c>
      <c r="G153" s="30" t="s">
        <v>282</v>
      </c>
      <c r="H153" s="26">
        <v>0</v>
      </c>
      <c r="I153" s="23"/>
      <c r="J153" s="1"/>
      <c r="K153" s="1"/>
      <c r="L153" s="49">
        <v>0</v>
      </c>
      <c r="M153" s="26">
        <v>100</v>
      </c>
      <c r="N153" s="23">
        <v>27</v>
      </c>
      <c r="O153" s="1"/>
      <c r="P153" s="1"/>
      <c r="Q153" s="49">
        <v>73</v>
      </c>
      <c r="R153" s="39">
        <f t="shared" si="19"/>
        <v>0</v>
      </c>
    </row>
    <row r="154" spans="6:18" ht="60" customHeight="1" x14ac:dyDescent="0.25">
      <c r="F154" s="85">
        <f>F153+1</f>
        <v>30703</v>
      </c>
      <c r="G154" s="30" t="s">
        <v>283</v>
      </c>
      <c r="H154" s="26">
        <v>1000</v>
      </c>
      <c r="I154" s="23">
        <v>500</v>
      </c>
      <c r="J154" s="1"/>
      <c r="K154" s="1"/>
      <c r="L154" s="49">
        <v>500</v>
      </c>
      <c r="M154" s="26">
        <v>0</v>
      </c>
      <c r="N154" s="23"/>
      <c r="O154" s="1"/>
      <c r="P154" s="1"/>
      <c r="Q154" s="49">
        <v>0</v>
      </c>
      <c r="R154" s="39">
        <f t="shared" si="19"/>
        <v>0</v>
      </c>
    </row>
    <row r="155" spans="6:18" ht="60" customHeight="1" x14ac:dyDescent="0.25">
      <c r="F155" s="85">
        <f>F154+1</f>
        <v>30704</v>
      </c>
      <c r="G155" s="30" t="s">
        <v>68</v>
      </c>
      <c r="H155" s="26">
        <v>0</v>
      </c>
      <c r="I155" s="23"/>
      <c r="J155" s="1"/>
      <c r="K155" s="1"/>
      <c r="L155" s="49">
        <v>0</v>
      </c>
      <c r="M155" s="26">
        <v>50</v>
      </c>
      <c r="N155" s="23"/>
      <c r="O155" s="1"/>
      <c r="P155" s="1"/>
      <c r="Q155" s="49">
        <v>50</v>
      </c>
      <c r="R155" s="39">
        <f t="shared" si="19"/>
        <v>0</v>
      </c>
    </row>
    <row r="156" spans="6:18" ht="60" customHeight="1" x14ac:dyDescent="0.25">
      <c r="F156" s="69"/>
      <c r="G156" s="31" t="s">
        <v>69</v>
      </c>
      <c r="H156" s="28">
        <f>SUM(H152:H155)</f>
        <v>1000</v>
      </c>
      <c r="I156" s="24">
        <f t="shared" ref="I156:Q156" si="23">SUM(I152:I155)</f>
        <v>500</v>
      </c>
      <c r="J156" s="2">
        <f t="shared" si="23"/>
        <v>0</v>
      </c>
      <c r="K156" s="2">
        <f t="shared" si="23"/>
        <v>0</v>
      </c>
      <c r="L156" s="25">
        <f t="shared" si="23"/>
        <v>500</v>
      </c>
      <c r="M156" s="28">
        <f t="shared" si="23"/>
        <v>850</v>
      </c>
      <c r="N156" s="24">
        <f t="shared" si="23"/>
        <v>27</v>
      </c>
      <c r="O156" s="2">
        <f t="shared" si="23"/>
        <v>0</v>
      </c>
      <c r="P156" s="2">
        <f t="shared" si="23"/>
        <v>0</v>
      </c>
      <c r="Q156" s="25">
        <f t="shared" si="23"/>
        <v>823</v>
      </c>
      <c r="R156" s="39">
        <f t="shared" si="19"/>
        <v>0</v>
      </c>
    </row>
    <row r="157" spans="6:18" ht="60" customHeight="1" x14ac:dyDescent="0.25">
      <c r="F157" s="69"/>
      <c r="G157" s="31" t="s">
        <v>70</v>
      </c>
      <c r="H157" s="28">
        <f>H156+H150+H145+H142+H135+H123+H110</f>
        <v>24300</v>
      </c>
      <c r="I157" s="24">
        <f t="shared" ref="I157:Q157" si="24">I156+I150+I145+I142+I135+I123+I110</f>
        <v>3125</v>
      </c>
      <c r="J157" s="2">
        <f t="shared" si="24"/>
        <v>0</v>
      </c>
      <c r="K157" s="2">
        <f t="shared" si="24"/>
        <v>0</v>
      </c>
      <c r="L157" s="25">
        <f t="shared" si="24"/>
        <v>21175</v>
      </c>
      <c r="M157" s="28">
        <f t="shared" si="24"/>
        <v>12150</v>
      </c>
      <c r="N157" s="24">
        <f t="shared" si="24"/>
        <v>927</v>
      </c>
      <c r="O157" s="2">
        <f t="shared" si="24"/>
        <v>0</v>
      </c>
      <c r="P157" s="2">
        <f t="shared" si="24"/>
        <v>0</v>
      </c>
      <c r="Q157" s="25">
        <f t="shared" si="24"/>
        <v>11223</v>
      </c>
      <c r="R157" s="39">
        <f t="shared" si="19"/>
        <v>0</v>
      </c>
    </row>
    <row r="158" spans="6:18" ht="60" customHeight="1" x14ac:dyDescent="0.25">
      <c r="F158" s="85">
        <v>30800</v>
      </c>
      <c r="G158" s="29" t="s">
        <v>364</v>
      </c>
      <c r="H158" s="28"/>
      <c r="I158" s="24"/>
      <c r="J158" s="2"/>
      <c r="K158" s="2"/>
      <c r="L158" s="25"/>
      <c r="M158" s="28"/>
      <c r="N158" s="24"/>
      <c r="O158" s="2"/>
      <c r="P158" s="2"/>
      <c r="Q158" s="25"/>
      <c r="R158" s="39">
        <f t="shared" si="19"/>
        <v>0</v>
      </c>
    </row>
    <row r="159" spans="6:18" ht="60" customHeight="1" x14ac:dyDescent="0.25">
      <c r="F159" s="85">
        <f>F158+1</f>
        <v>30801</v>
      </c>
      <c r="G159" s="30" t="s">
        <v>36</v>
      </c>
      <c r="H159" s="26">
        <v>250</v>
      </c>
      <c r="I159" s="23"/>
      <c r="J159" s="1"/>
      <c r="K159" s="1"/>
      <c r="L159" s="49">
        <v>250</v>
      </c>
      <c r="M159" s="26">
        <v>0</v>
      </c>
      <c r="N159" s="23"/>
      <c r="O159" s="1"/>
      <c r="P159" s="1"/>
      <c r="Q159" s="49"/>
      <c r="R159" s="39">
        <f t="shared" si="19"/>
        <v>0</v>
      </c>
    </row>
    <row r="160" spans="6:18" ht="60" customHeight="1" x14ac:dyDescent="0.25">
      <c r="F160" s="85">
        <f t="shared" ref="F160:F174" si="25">F159+1</f>
        <v>30802</v>
      </c>
      <c r="G160" s="30" t="s">
        <v>305</v>
      </c>
      <c r="H160" s="26">
        <v>300</v>
      </c>
      <c r="I160" s="23"/>
      <c r="J160" s="1"/>
      <c r="K160" s="1"/>
      <c r="L160" s="49">
        <v>300</v>
      </c>
      <c r="M160" s="26">
        <v>0</v>
      </c>
      <c r="N160" s="23"/>
      <c r="O160" s="1"/>
      <c r="P160" s="1"/>
      <c r="Q160" s="49"/>
      <c r="R160" s="39">
        <f t="shared" si="19"/>
        <v>0</v>
      </c>
    </row>
    <row r="161" spans="6:18" ht="76.5" x14ac:dyDescent="0.25">
      <c r="F161" s="85">
        <f t="shared" si="25"/>
        <v>30803</v>
      </c>
      <c r="G161" s="30" t="s">
        <v>49</v>
      </c>
      <c r="H161" s="26">
        <v>1000</v>
      </c>
      <c r="I161" s="23"/>
      <c r="J161" s="1"/>
      <c r="K161" s="1"/>
      <c r="L161" s="49">
        <v>1000</v>
      </c>
      <c r="M161" s="26">
        <v>0</v>
      </c>
      <c r="N161" s="23"/>
      <c r="O161" s="1"/>
      <c r="P161" s="1"/>
      <c r="Q161" s="49"/>
      <c r="R161" s="39">
        <f t="shared" si="19"/>
        <v>0</v>
      </c>
    </row>
    <row r="162" spans="6:18" ht="60" customHeight="1" x14ac:dyDescent="0.25">
      <c r="F162" s="85">
        <f t="shared" si="25"/>
        <v>30804</v>
      </c>
      <c r="G162" s="30" t="s">
        <v>240</v>
      </c>
      <c r="H162" s="26">
        <v>250</v>
      </c>
      <c r="I162" s="23"/>
      <c r="J162" s="1"/>
      <c r="K162" s="1"/>
      <c r="L162" s="49">
        <v>250</v>
      </c>
      <c r="M162" s="26">
        <v>250</v>
      </c>
      <c r="N162" s="23"/>
      <c r="O162" s="1"/>
      <c r="P162" s="1"/>
      <c r="Q162" s="49">
        <v>250</v>
      </c>
      <c r="R162" s="39">
        <f t="shared" si="19"/>
        <v>0</v>
      </c>
    </row>
    <row r="163" spans="6:18" ht="60" customHeight="1" x14ac:dyDescent="0.25">
      <c r="F163" s="85">
        <f t="shared" si="25"/>
        <v>30805</v>
      </c>
      <c r="G163" s="30" t="s">
        <v>50</v>
      </c>
      <c r="H163" s="26">
        <v>1000</v>
      </c>
      <c r="I163" s="23"/>
      <c r="J163" s="1"/>
      <c r="K163" s="1"/>
      <c r="L163" s="49">
        <v>1000</v>
      </c>
      <c r="M163" s="26">
        <v>0</v>
      </c>
      <c r="N163" s="23"/>
      <c r="O163" s="1"/>
      <c r="P163" s="1"/>
      <c r="Q163" s="49"/>
      <c r="R163" s="39">
        <f t="shared" si="19"/>
        <v>0</v>
      </c>
    </row>
    <row r="164" spans="6:18" ht="60" customHeight="1" x14ac:dyDescent="0.25">
      <c r="F164" s="85">
        <f t="shared" si="25"/>
        <v>30806</v>
      </c>
      <c r="G164" s="30" t="s">
        <v>51</v>
      </c>
      <c r="H164" s="26">
        <v>0</v>
      </c>
      <c r="I164" s="23"/>
      <c r="J164" s="1"/>
      <c r="K164" s="1"/>
      <c r="L164" s="49">
        <v>0</v>
      </c>
      <c r="M164" s="26">
        <v>100</v>
      </c>
      <c r="N164" s="23"/>
      <c r="O164" s="1"/>
      <c r="P164" s="1"/>
      <c r="Q164" s="49">
        <v>100</v>
      </c>
      <c r="R164" s="39">
        <f t="shared" si="19"/>
        <v>0</v>
      </c>
    </row>
    <row r="165" spans="6:18" ht="60" customHeight="1" x14ac:dyDescent="0.25">
      <c r="F165" s="85">
        <f t="shared" si="25"/>
        <v>30807</v>
      </c>
      <c r="G165" s="30" t="s">
        <v>225</v>
      </c>
      <c r="H165" s="26">
        <v>250</v>
      </c>
      <c r="I165" s="23">
        <v>250</v>
      </c>
      <c r="J165" s="1"/>
      <c r="K165" s="1"/>
      <c r="L165" s="49"/>
      <c r="M165" s="26">
        <v>0</v>
      </c>
      <c r="N165" s="23"/>
      <c r="O165" s="1"/>
      <c r="P165" s="1"/>
      <c r="Q165" s="49"/>
      <c r="R165" s="39">
        <f t="shared" si="19"/>
        <v>0</v>
      </c>
    </row>
    <row r="166" spans="6:18" ht="60" customHeight="1" x14ac:dyDescent="0.25">
      <c r="F166" s="85">
        <f t="shared" si="25"/>
        <v>30808</v>
      </c>
      <c r="G166" s="30" t="s">
        <v>310</v>
      </c>
      <c r="H166" s="26">
        <v>2400</v>
      </c>
      <c r="I166" s="23">
        <v>2400</v>
      </c>
      <c r="J166" s="1"/>
      <c r="K166" s="1"/>
      <c r="L166" s="49"/>
      <c r="M166" s="26">
        <v>0</v>
      </c>
      <c r="N166" s="23"/>
      <c r="O166" s="1"/>
      <c r="P166" s="1"/>
      <c r="Q166" s="49"/>
      <c r="R166" s="39">
        <f t="shared" si="19"/>
        <v>0</v>
      </c>
    </row>
    <row r="167" spans="6:18" ht="60" customHeight="1" x14ac:dyDescent="0.25">
      <c r="F167" s="85">
        <f t="shared" si="25"/>
        <v>30809</v>
      </c>
      <c r="G167" s="30" t="s">
        <v>216</v>
      </c>
      <c r="H167" s="26">
        <v>250</v>
      </c>
      <c r="I167" s="23"/>
      <c r="J167" s="1"/>
      <c r="K167" s="1"/>
      <c r="L167" s="49">
        <v>250</v>
      </c>
      <c r="M167" s="26">
        <v>0</v>
      </c>
      <c r="N167" s="23"/>
      <c r="O167" s="1"/>
      <c r="P167" s="1"/>
      <c r="Q167" s="49"/>
      <c r="R167" s="39">
        <f t="shared" si="19"/>
        <v>0</v>
      </c>
    </row>
    <row r="168" spans="6:18" ht="60" customHeight="1" x14ac:dyDescent="0.25">
      <c r="F168" s="85">
        <f t="shared" si="25"/>
        <v>30810</v>
      </c>
      <c r="G168" s="30" t="s">
        <v>356</v>
      </c>
      <c r="H168" s="26">
        <v>0</v>
      </c>
      <c r="I168" s="23"/>
      <c r="J168" s="1"/>
      <c r="K168" s="1"/>
      <c r="L168" s="49">
        <v>0</v>
      </c>
      <c r="M168" s="26">
        <v>200</v>
      </c>
      <c r="N168" s="23"/>
      <c r="O168" s="1"/>
      <c r="P168" s="1"/>
      <c r="Q168" s="49">
        <v>200</v>
      </c>
      <c r="R168" s="39">
        <f t="shared" si="19"/>
        <v>0</v>
      </c>
    </row>
    <row r="169" spans="6:18" ht="60" customHeight="1" x14ac:dyDescent="0.25">
      <c r="F169" s="85">
        <f t="shared" si="25"/>
        <v>30811</v>
      </c>
      <c r="G169" s="30" t="s">
        <v>357</v>
      </c>
      <c r="H169" s="26">
        <v>0</v>
      </c>
      <c r="I169" s="23"/>
      <c r="J169" s="1"/>
      <c r="K169" s="1"/>
      <c r="L169" s="49">
        <v>0</v>
      </c>
      <c r="M169" s="26">
        <v>200</v>
      </c>
      <c r="N169" s="23"/>
      <c r="O169" s="1"/>
      <c r="P169" s="1"/>
      <c r="Q169" s="49">
        <v>200</v>
      </c>
      <c r="R169" s="39">
        <f t="shared" si="19"/>
        <v>0</v>
      </c>
    </row>
    <row r="170" spans="6:18" ht="60" customHeight="1" x14ac:dyDescent="0.25">
      <c r="F170" s="85">
        <f t="shared" si="25"/>
        <v>30812</v>
      </c>
      <c r="G170" s="30" t="s">
        <v>358</v>
      </c>
      <c r="H170" s="26">
        <v>300</v>
      </c>
      <c r="I170" s="23"/>
      <c r="J170" s="1"/>
      <c r="K170" s="1"/>
      <c r="L170" s="49">
        <v>300</v>
      </c>
      <c r="M170" s="26">
        <v>0</v>
      </c>
      <c r="N170" s="23"/>
      <c r="O170" s="1"/>
      <c r="P170" s="1"/>
      <c r="Q170" s="49"/>
      <c r="R170" s="39">
        <f t="shared" si="19"/>
        <v>0</v>
      </c>
    </row>
    <row r="171" spans="6:18" ht="60" customHeight="1" x14ac:dyDescent="0.25">
      <c r="F171" s="85">
        <f t="shared" si="25"/>
        <v>30813</v>
      </c>
      <c r="G171" s="30" t="s">
        <v>359</v>
      </c>
      <c r="H171" s="26">
        <v>0</v>
      </c>
      <c r="I171" s="23"/>
      <c r="J171" s="1"/>
      <c r="K171" s="1"/>
      <c r="L171" s="49">
        <v>0</v>
      </c>
      <c r="M171" s="26">
        <v>2000</v>
      </c>
      <c r="N171" s="23"/>
      <c r="O171" s="1"/>
      <c r="P171" s="1"/>
      <c r="Q171" s="49">
        <v>2000</v>
      </c>
      <c r="R171" s="39">
        <f t="shared" si="19"/>
        <v>0</v>
      </c>
    </row>
    <row r="172" spans="6:18" ht="60" customHeight="1" x14ac:dyDescent="0.25">
      <c r="F172" s="85">
        <f t="shared" si="25"/>
        <v>30814</v>
      </c>
      <c r="G172" s="30" t="s">
        <v>360</v>
      </c>
      <c r="H172" s="26">
        <v>0</v>
      </c>
      <c r="I172" s="23"/>
      <c r="J172" s="1"/>
      <c r="K172" s="1"/>
      <c r="L172" s="49">
        <v>0</v>
      </c>
      <c r="M172" s="26">
        <v>100</v>
      </c>
      <c r="N172" s="23"/>
      <c r="O172" s="1"/>
      <c r="P172" s="1"/>
      <c r="Q172" s="49">
        <v>100</v>
      </c>
      <c r="R172" s="39">
        <f t="shared" si="19"/>
        <v>0</v>
      </c>
    </row>
    <row r="173" spans="6:18" ht="60" customHeight="1" x14ac:dyDescent="0.25">
      <c r="F173" s="85">
        <f t="shared" si="25"/>
        <v>30815</v>
      </c>
      <c r="G173" s="30" t="s">
        <v>361</v>
      </c>
      <c r="H173" s="26">
        <v>0</v>
      </c>
      <c r="I173" s="23"/>
      <c r="J173" s="1"/>
      <c r="K173" s="1"/>
      <c r="L173" s="49">
        <v>0</v>
      </c>
      <c r="M173" s="26">
        <v>200</v>
      </c>
      <c r="N173" s="23"/>
      <c r="O173" s="1"/>
      <c r="P173" s="1"/>
      <c r="Q173" s="49">
        <v>200</v>
      </c>
      <c r="R173" s="39">
        <f t="shared" si="19"/>
        <v>0</v>
      </c>
    </row>
    <row r="174" spans="6:18" ht="60" customHeight="1" x14ac:dyDescent="0.25">
      <c r="F174" s="85">
        <f t="shared" si="25"/>
        <v>30816</v>
      </c>
      <c r="G174" s="30" t="s">
        <v>540</v>
      </c>
      <c r="H174" s="26">
        <v>5000</v>
      </c>
      <c r="I174" s="23">
        <v>5000</v>
      </c>
      <c r="J174" s="1"/>
      <c r="K174" s="1"/>
      <c r="L174" s="49"/>
      <c r="M174" s="26"/>
      <c r="N174" s="23"/>
      <c r="O174" s="1"/>
      <c r="P174" s="1"/>
      <c r="Q174" s="49"/>
      <c r="R174" s="39">
        <f t="shared" si="19"/>
        <v>0</v>
      </c>
    </row>
    <row r="175" spans="6:18" ht="60" customHeight="1" x14ac:dyDescent="0.25">
      <c r="F175" s="85"/>
      <c r="G175" s="31" t="s">
        <v>365</v>
      </c>
      <c r="H175" s="28">
        <f>SUM(H159:H174)</f>
        <v>11000</v>
      </c>
      <c r="I175" s="24">
        <f t="shared" ref="I175:Q175" si="26">SUM(I159:I174)</f>
        <v>7650</v>
      </c>
      <c r="J175" s="2">
        <f t="shared" si="26"/>
        <v>0</v>
      </c>
      <c r="K175" s="2">
        <f t="shared" si="26"/>
        <v>0</v>
      </c>
      <c r="L175" s="25">
        <f t="shared" si="26"/>
        <v>3350</v>
      </c>
      <c r="M175" s="28">
        <f t="shared" si="26"/>
        <v>3050</v>
      </c>
      <c r="N175" s="24">
        <f t="shared" si="26"/>
        <v>0</v>
      </c>
      <c r="O175" s="2">
        <f t="shared" si="26"/>
        <v>0</v>
      </c>
      <c r="P175" s="2">
        <f t="shared" si="26"/>
        <v>0</v>
      </c>
      <c r="Q175" s="25">
        <f t="shared" si="26"/>
        <v>3050</v>
      </c>
      <c r="R175" s="39">
        <f t="shared" si="19"/>
        <v>0</v>
      </c>
    </row>
    <row r="176" spans="6:18" ht="60" customHeight="1" x14ac:dyDescent="0.25">
      <c r="F176" s="85">
        <v>30900</v>
      </c>
      <c r="G176" s="29" t="s">
        <v>71</v>
      </c>
      <c r="H176" s="26"/>
      <c r="I176" s="23"/>
      <c r="J176" s="1"/>
      <c r="K176" s="1"/>
      <c r="L176" s="49"/>
      <c r="M176" s="26"/>
      <c r="N176" s="23"/>
      <c r="O176" s="1"/>
      <c r="P176" s="1"/>
      <c r="Q176" s="49"/>
      <c r="R176" s="39">
        <f t="shared" si="19"/>
        <v>0</v>
      </c>
    </row>
    <row r="177" spans="6:18" ht="60" customHeight="1" x14ac:dyDescent="0.25">
      <c r="F177" s="85">
        <f>F176+1</f>
        <v>30901</v>
      </c>
      <c r="G177" s="30" t="s">
        <v>226</v>
      </c>
      <c r="H177" s="26">
        <v>800</v>
      </c>
      <c r="I177" s="23"/>
      <c r="J177" s="1"/>
      <c r="K177" s="1"/>
      <c r="L177" s="49">
        <v>800</v>
      </c>
      <c r="M177" s="26">
        <v>800</v>
      </c>
      <c r="N177" s="23"/>
      <c r="O177" s="1"/>
      <c r="P177" s="1"/>
      <c r="Q177" s="49">
        <v>800</v>
      </c>
      <c r="R177" s="39">
        <f t="shared" si="19"/>
        <v>0</v>
      </c>
    </row>
    <row r="178" spans="6:18" ht="60" customHeight="1" x14ac:dyDescent="0.25">
      <c r="F178" s="85">
        <f t="shared" ref="F178:F189" si="27">F177+1</f>
        <v>30902</v>
      </c>
      <c r="G178" s="30" t="s">
        <v>227</v>
      </c>
      <c r="H178" s="26">
        <v>1000</v>
      </c>
      <c r="I178" s="23"/>
      <c r="J178" s="1"/>
      <c r="K178" s="1"/>
      <c r="L178" s="49">
        <v>1000</v>
      </c>
      <c r="M178" s="26">
        <v>1000</v>
      </c>
      <c r="N178" s="23"/>
      <c r="O178" s="1"/>
      <c r="P178" s="1"/>
      <c r="Q178" s="49">
        <v>1000</v>
      </c>
      <c r="R178" s="39">
        <f t="shared" si="19"/>
        <v>0</v>
      </c>
    </row>
    <row r="179" spans="6:18" ht="60" customHeight="1" x14ac:dyDescent="0.25">
      <c r="F179" s="85">
        <f t="shared" si="27"/>
        <v>30903</v>
      </c>
      <c r="G179" s="30" t="s">
        <v>494</v>
      </c>
      <c r="H179" s="26">
        <v>10000</v>
      </c>
      <c r="I179" s="23">
        <v>5000</v>
      </c>
      <c r="J179" s="1"/>
      <c r="K179" s="1"/>
      <c r="L179" s="49">
        <v>5000</v>
      </c>
      <c r="M179" s="26"/>
      <c r="N179" s="23"/>
      <c r="O179" s="1"/>
      <c r="P179" s="1"/>
      <c r="Q179" s="49"/>
      <c r="R179" s="39"/>
    </row>
    <row r="180" spans="6:18" ht="60" customHeight="1" x14ac:dyDescent="0.25">
      <c r="F180" s="85">
        <f t="shared" si="27"/>
        <v>30904</v>
      </c>
      <c r="G180" s="30" t="s">
        <v>228</v>
      </c>
      <c r="H180" s="26">
        <v>0</v>
      </c>
      <c r="I180" s="23"/>
      <c r="J180" s="1"/>
      <c r="K180" s="1"/>
      <c r="L180" s="49">
        <v>0</v>
      </c>
      <c r="M180" s="26">
        <v>200</v>
      </c>
      <c r="N180" s="23"/>
      <c r="O180" s="1"/>
      <c r="P180" s="1"/>
      <c r="Q180" s="49">
        <v>200</v>
      </c>
      <c r="R180" s="39">
        <f t="shared" si="19"/>
        <v>0</v>
      </c>
    </row>
    <row r="181" spans="6:18" ht="60" customHeight="1" x14ac:dyDescent="0.25">
      <c r="F181" s="85">
        <f t="shared" si="27"/>
        <v>30905</v>
      </c>
      <c r="G181" s="30" t="s">
        <v>362</v>
      </c>
      <c r="H181" s="26">
        <v>0</v>
      </c>
      <c r="I181" s="23"/>
      <c r="J181" s="1"/>
      <c r="K181" s="1"/>
      <c r="L181" s="49">
        <v>0</v>
      </c>
      <c r="M181" s="26">
        <v>150</v>
      </c>
      <c r="N181" s="23"/>
      <c r="O181" s="1"/>
      <c r="P181" s="1"/>
      <c r="Q181" s="49">
        <v>150</v>
      </c>
      <c r="R181" s="39">
        <f t="shared" si="19"/>
        <v>0</v>
      </c>
    </row>
    <row r="182" spans="6:18" ht="60" customHeight="1" x14ac:dyDescent="0.25">
      <c r="F182" s="85">
        <f t="shared" si="27"/>
        <v>30906</v>
      </c>
      <c r="G182" s="30" t="s">
        <v>254</v>
      </c>
      <c r="H182" s="26">
        <v>0</v>
      </c>
      <c r="I182" s="23"/>
      <c r="J182" s="1"/>
      <c r="K182" s="1"/>
      <c r="L182" s="49">
        <v>0</v>
      </c>
      <c r="M182" s="26">
        <v>200</v>
      </c>
      <c r="N182" s="23"/>
      <c r="O182" s="1"/>
      <c r="P182" s="1"/>
      <c r="Q182" s="49">
        <v>200</v>
      </c>
      <c r="R182" s="39">
        <f t="shared" si="19"/>
        <v>0</v>
      </c>
    </row>
    <row r="183" spans="6:18" ht="60" customHeight="1" x14ac:dyDescent="0.25">
      <c r="F183" s="85">
        <f>F182+1</f>
        <v>30907</v>
      </c>
      <c r="G183" s="30" t="s">
        <v>72</v>
      </c>
      <c r="H183" s="26">
        <v>150</v>
      </c>
      <c r="I183" s="23"/>
      <c r="J183" s="1"/>
      <c r="K183" s="1"/>
      <c r="L183" s="49">
        <v>150</v>
      </c>
      <c r="M183" s="26">
        <v>150</v>
      </c>
      <c r="N183" s="23"/>
      <c r="O183" s="1"/>
      <c r="P183" s="1"/>
      <c r="Q183" s="49">
        <v>150</v>
      </c>
      <c r="R183" s="39">
        <f t="shared" si="19"/>
        <v>0</v>
      </c>
    </row>
    <row r="184" spans="6:18" ht="60" customHeight="1" x14ac:dyDescent="0.25">
      <c r="F184" s="85">
        <f t="shared" si="27"/>
        <v>30908</v>
      </c>
      <c r="G184" s="30" t="s">
        <v>239</v>
      </c>
      <c r="H184" s="26">
        <v>0</v>
      </c>
      <c r="I184" s="23"/>
      <c r="J184" s="1"/>
      <c r="K184" s="1"/>
      <c r="L184" s="49">
        <v>0</v>
      </c>
      <c r="M184" s="26">
        <v>50</v>
      </c>
      <c r="N184" s="23"/>
      <c r="O184" s="1"/>
      <c r="P184" s="1"/>
      <c r="Q184" s="49">
        <v>50</v>
      </c>
      <c r="R184" s="39">
        <f t="shared" si="19"/>
        <v>0</v>
      </c>
    </row>
    <row r="185" spans="6:18" ht="60" customHeight="1" x14ac:dyDescent="0.25">
      <c r="F185" s="85">
        <f t="shared" si="27"/>
        <v>30909</v>
      </c>
      <c r="G185" s="30" t="s">
        <v>73</v>
      </c>
      <c r="H185" s="26">
        <v>0</v>
      </c>
      <c r="I185" s="23"/>
      <c r="J185" s="1"/>
      <c r="K185" s="1"/>
      <c r="L185" s="49">
        <v>0</v>
      </c>
      <c r="M185" s="26">
        <v>500</v>
      </c>
      <c r="N185" s="23"/>
      <c r="O185" s="1"/>
      <c r="P185" s="1"/>
      <c r="Q185" s="49">
        <v>500</v>
      </c>
      <c r="R185" s="39">
        <f t="shared" si="19"/>
        <v>0</v>
      </c>
    </row>
    <row r="186" spans="6:18" ht="60" customHeight="1" x14ac:dyDescent="0.25">
      <c r="F186" s="85">
        <f t="shared" si="27"/>
        <v>30910</v>
      </c>
      <c r="G186" s="30" t="s">
        <v>219</v>
      </c>
      <c r="H186" s="26">
        <v>200</v>
      </c>
      <c r="I186" s="23"/>
      <c r="J186" s="1"/>
      <c r="K186" s="1"/>
      <c r="L186" s="49">
        <v>200</v>
      </c>
      <c r="M186" s="26">
        <v>150</v>
      </c>
      <c r="N186" s="23"/>
      <c r="O186" s="1"/>
      <c r="P186" s="1"/>
      <c r="Q186" s="49">
        <v>150</v>
      </c>
      <c r="R186" s="39">
        <f t="shared" si="19"/>
        <v>0</v>
      </c>
    </row>
    <row r="187" spans="6:18" ht="60" customHeight="1" x14ac:dyDescent="0.25">
      <c r="F187" s="85">
        <f>F186+1</f>
        <v>30911</v>
      </c>
      <c r="G187" s="30" t="s">
        <v>385</v>
      </c>
      <c r="H187" s="26">
        <v>0</v>
      </c>
      <c r="I187" s="23"/>
      <c r="J187" s="1"/>
      <c r="K187" s="1"/>
      <c r="L187" s="49">
        <v>0</v>
      </c>
      <c r="M187" s="26">
        <v>17100</v>
      </c>
      <c r="N187" s="23"/>
      <c r="O187" s="1"/>
      <c r="P187" s="1"/>
      <c r="Q187" s="49">
        <v>17100</v>
      </c>
      <c r="R187" s="39">
        <f t="shared" si="19"/>
        <v>0</v>
      </c>
    </row>
    <row r="188" spans="6:18" ht="60" customHeight="1" x14ac:dyDescent="0.25">
      <c r="F188" s="85">
        <f t="shared" si="27"/>
        <v>30912</v>
      </c>
      <c r="G188" s="30" t="s">
        <v>489</v>
      </c>
      <c r="H188" s="26">
        <v>1000</v>
      </c>
      <c r="I188" s="23">
        <v>500</v>
      </c>
      <c r="J188" s="1"/>
      <c r="K188" s="1"/>
      <c r="L188" s="49">
        <v>500</v>
      </c>
      <c r="M188" s="26"/>
      <c r="N188" s="23"/>
      <c r="O188" s="1"/>
      <c r="P188" s="1"/>
      <c r="Q188" s="49"/>
      <c r="R188" s="39">
        <f t="shared" si="19"/>
        <v>0</v>
      </c>
    </row>
    <row r="189" spans="6:18" ht="60" customHeight="1" x14ac:dyDescent="0.25">
      <c r="F189" s="85">
        <f t="shared" si="27"/>
        <v>30913</v>
      </c>
      <c r="G189" s="30" t="s">
        <v>315</v>
      </c>
      <c r="H189" s="26">
        <v>500</v>
      </c>
      <c r="I189" s="23"/>
      <c r="J189" s="1"/>
      <c r="K189" s="1"/>
      <c r="L189" s="49">
        <v>500</v>
      </c>
      <c r="M189" s="26">
        <v>0</v>
      </c>
      <c r="N189" s="23"/>
      <c r="O189" s="1"/>
      <c r="P189" s="1"/>
      <c r="Q189" s="49"/>
      <c r="R189" s="39">
        <f t="shared" si="19"/>
        <v>0</v>
      </c>
    </row>
    <row r="190" spans="6:18" ht="60" customHeight="1" x14ac:dyDescent="0.25">
      <c r="F190" s="69"/>
      <c r="G190" s="31" t="s">
        <v>74</v>
      </c>
      <c r="H190" s="28">
        <f>SUM(H177:H189)</f>
        <v>13650</v>
      </c>
      <c r="I190" s="24">
        <f t="shared" ref="I190:Q190" si="28">SUM(I177:I189)</f>
        <v>5500</v>
      </c>
      <c r="J190" s="2">
        <f t="shared" si="28"/>
        <v>0</v>
      </c>
      <c r="K190" s="2">
        <f t="shared" si="28"/>
        <v>0</v>
      </c>
      <c r="L190" s="25">
        <f t="shared" si="28"/>
        <v>8150</v>
      </c>
      <c r="M190" s="28">
        <f t="shared" si="28"/>
        <v>20300</v>
      </c>
      <c r="N190" s="24">
        <f t="shared" si="28"/>
        <v>0</v>
      </c>
      <c r="O190" s="2">
        <f t="shared" si="28"/>
        <v>0</v>
      </c>
      <c r="P190" s="2">
        <f t="shared" si="28"/>
        <v>0</v>
      </c>
      <c r="Q190" s="25">
        <f t="shared" si="28"/>
        <v>20300</v>
      </c>
      <c r="R190" s="39">
        <f t="shared" si="19"/>
        <v>0</v>
      </c>
    </row>
    <row r="191" spans="6:18" ht="60" customHeight="1" x14ac:dyDescent="0.25">
      <c r="F191" s="85">
        <v>31000</v>
      </c>
      <c r="G191" s="29" t="s">
        <v>75</v>
      </c>
      <c r="H191" s="26"/>
      <c r="I191" s="23"/>
      <c r="J191" s="1"/>
      <c r="K191" s="1"/>
      <c r="L191" s="49"/>
      <c r="M191" s="26"/>
      <c r="N191" s="23"/>
      <c r="O191" s="1"/>
      <c r="P191" s="1"/>
      <c r="Q191" s="49"/>
      <c r="R191" s="39">
        <f t="shared" si="19"/>
        <v>0</v>
      </c>
    </row>
    <row r="192" spans="6:18" ht="60" customHeight="1" x14ac:dyDescent="0.25">
      <c r="F192" s="85">
        <f>F191+1</f>
        <v>31001</v>
      </c>
      <c r="G192" s="30" t="s">
        <v>306</v>
      </c>
      <c r="H192" s="26">
        <v>600</v>
      </c>
      <c r="I192" s="23"/>
      <c r="J192" s="1"/>
      <c r="K192" s="1"/>
      <c r="L192" s="49">
        <v>600</v>
      </c>
      <c r="M192" s="26">
        <v>600</v>
      </c>
      <c r="N192" s="23"/>
      <c r="O192" s="1"/>
      <c r="P192" s="1"/>
      <c r="Q192" s="49">
        <v>600</v>
      </c>
      <c r="R192" s="39">
        <f t="shared" si="19"/>
        <v>0</v>
      </c>
    </row>
    <row r="193" spans="6:18" ht="60" customHeight="1" x14ac:dyDescent="0.25">
      <c r="F193" s="85">
        <f>F192+1</f>
        <v>31002</v>
      </c>
      <c r="G193" s="30" t="s">
        <v>269</v>
      </c>
      <c r="H193" s="26">
        <v>0</v>
      </c>
      <c r="I193" s="23"/>
      <c r="J193" s="1"/>
      <c r="K193" s="1"/>
      <c r="L193" s="49"/>
      <c r="M193" s="26">
        <v>3500</v>
      </c>
      <c r="N193" s="23"/>
      <c r="O193" s="1"/>
      <c r="P193" s="1"/>
      <c r="Q193" s="49">
        <v>3500</v>
      </c>
      <c r="R193" s="39">
        <f t="shared" si="19"/>
        <v>0</v>
      </c>
    </row>
    <row r="194" spans="6:18" ht="60" customHeight="1" x14ac:dyDescent="0.25">
      <c r="F194" s="69"/>
      <c r="G194" s="31" t="s">
        <v>77</v>
      </c>
      <c r="H194" s="28">
        <f>SUM(H192:H193)</f>
        <v>600</v>
      </c>
      <c r="I194" s="24">
        <f t="shared" ref="I194:Q194" si="29">SUM(I192:I193)</f>
        <v>0</v>
      </c>
      <c r="J194" s="2">
        <f t="shared" si="29"/>
        <v>0</v>
      </c>
      <c r="K194" s="2">
        <f t="shared" si="29"/>
        <v>0</v>
      </c>
      <c r="L194" s="25">
        <f t="shared" si="29"/>
        <v>600</v>
      </c>
      <c r="M194" s="28">
        <f t="shared" si="29"/>
        <v>4100</v>
      </c>
      <c r="N194" s="24">
        <f t="shared" si="29"/>
        <v>0</v>
      </c>
      <c r="O194" s="2">
        <f t="shared" si="29"/>
        <v>0</v>
      </c>
      <c r="P194" s="2">
        <f t="shared" si="29"/>
        <v>0</v>
      </c>
      <c r="Q194" s="25">
        <f t="shared" si="29"/>
        <v>4100</v>
      </c>
      <c r="R194" s="39">
        <f t="shared" si="19"/>
        <v>0</v>
      </c>
    </row>
    <row r="195" spans="6:18" ht="60" customHeight="1" x14ac:dyDescent="0.25">
      <c r="F195" s="69"/>
      <c r="G195" s="31" t="s">
        <v>78</v>
      </c>
      <c r="H195" s="28">
        <f>H194+H190+H175+H157</f>
        <v>49550</v>
      </c>
      <c r="I195" s="24">
        <f t="shared" ref="I195:Q195" si="30">I194+I190+I175+I157</f>
        <v>16275</v>
      </c>
      <c r="J195" s="2">
        <f t="shared" si="30"/>
        <v>0</v>
      </c>
      <c r="K195" s="2">
        <f t="shared" si="30"/>
        <v>0</v>
      </c>
      <c r="L195" s="25">
        <f t="shared" si="30"/>
        <v>33275</v>
      </c>
      <c r="M195" s="28">
        <f t="shared" si="30"/>
        <v>39600</v>
      </c>
      <c r="N195" s="24">
        <f t="shared" si="30"/>
        <v>927</v>
      </c>
      <c r="O195" s="2">
        <f t="shared" si="30"/>
        <v>0</v>
      </c>
      <c r="P195" s="2">
        <f t="shared" si="30"/>
        <v>0</v>
      </c>
      <c r="Q195" s="25">
        <f t="shared" si="30"/>
        <v>38673</v>
      </c>
      <c r="R195" s="39">
        <f t="shared" si="19"/>
        <v>0</v>
      </c>
    </row>
    <row r="196" spans="6:18" ht="60" customHeight="1" x14ac:dyDescent="0.25">
      <c r="F196" s="85"/>
      <c r="G196" s="29" t="s">
        <v>79</v>
      </c>
      <c r="H196" s="26"/>
      <c r="I196" s="23"/>
      <c r="J196" s="1"/>
      <c r="K196" s="1"/>
      <c r="L196" s="49"/>
      <c r="M196" s="26"/>
      <c r="N196" s="23"/>
      <c r="O196" s="1"/>
      <c r="P196" s="1"/>
      <c r="Q196" s="49"/>
      <c r="R196" s="39">
        <f t="shared" si="19"/>
        <v>0</v>
      </c>
    </row>
    <row r="197" spans="6:18" ht="60" customHeight="1" x14ac:dyDescent="0.25">
      <c r="F197" s="85">
        <v>40100</v>
      </c>
      <c r="G197" s="29" t="s">
        <v>80</v>
      </c>
      <c r="H197" s="26"/>
      <c r="I197" s="23"/>
      <c r="J197" s="1"/>
      <c r="K197" s="1"/>
      <c r="L197" s="49"/>
      <c r="M197" s="26"/>
      <c r="N197" s="23"/>
      <c r="O197" s="1"/>
      <c r="P197" s="1"/>
      <c r="Q197" s="49"/>
      <c r="R197" s="39">
        <f t="shared" si="19"/>
        <v>0</v>
      </c>
    </row>
    <row r="198" spans="6:18" ht="60" customHeight="1" x14ac:dyDescent="0.25">
      <c r="F198" s="85">
        <f t="shared" ref="F198:F203" si="31">+F197+1</f>
        <v>40101</v>
      </c>
      <c r="G198" s="30" t="s">
        <v>81</v>
      </c>
      <c r="H198" s="26">
        <v>0</v>
      </c>
      <c r="I198" s="23"/>
      <c r="J198" s="1"/>
      <c r="K198" s="1"/>
      <c r="L198" s="51">
        <v>0</v>
      </c>
      <c r="M198" s="26">
        <v>3000</v>
      </c>
      <c r="N198" s="23"/>
      <c r="O198" s="1"/>
      <c r="P198" s="1"/>
      <c r="Q198" s="51">
        <v>3000</v>
      </c>
      <c r="R198" s="39">
        <f t="shared" ref="R198:R259" si="32">M198-N198-O198-P198-Q198</f>
        <v>0</v>
      </c>
    </row>
    <row r="199" spans="6:18" ht="60" customHeight="1" x14ac:dyDescent="0.25">
      <c r="F199" s="85">
        <f t="shared" si="31"/>
        <v>40102</v>
      </c>
      <c r="G199" s="30" t="s">
        <v>82</v>
      </c>
      <c r="H199" s="26">
        <v>0</v>
      </c>
      <c r="I199" s="23"/>
      <c r="J199" s="1">
        <v>0</v>
      </c>
      <c r="K199" s="1"/>
      <c r="L199" s="51"/>
      <c r="M199" s="26">
        <v>200</v>
      </c>
      <c r="N199" s="23"/>
      <c r="O199" s="1">
        <v>200</v>
      </c>
      <c r="P199" s="1"/>
      <c r="Q199" s="51"/>
      <c r="R199" s="39">
        <f t="shared" si="32"/>
        <v>0</v>
      </c>
    </row>
    <row r="200" spans="6:18" ht="60" customHeight="1" x14ac:dyDescent="0.25">
      <c r="F200" s="85">
        <f t="shared" si="31"/>
        <v>40103</v>
      </c>
      <c r="G200" s="30" t="s">
        <v>207</v>
      </c>
      <c r="H200" s="26">
        <v>0</v>
      </c>
      <c r="I200" s="23"/>
      <c r="J200" s="1"/>
      <c r="K200" s="1"/>
      <c r="L200" s="51">
        <v>0</v>
      </c>
      <c r="M200" s="26">
        <v>100</v>
      </c>
      <c r="N200" s="23"/>
      <c r="O200" s="1"/>
      <c r="P200" s="1"/>
      <c r="Q200" s="51">
        <v>100</v>
      </c>
      <c r="R200" s="39">
        <f t="shared" si="32"/>
        <v>0</v>
      </c>
    </row>
    <row r="201" spans="6:18" ht="60" customHeight="1" x14ac:dyDescent="0.25">
      <c r="F201" s="85">
        <f t="shared" si="31"/>
        <v>40104</v>
      </c>
      <c r="G201" s="30" t="s">
        <v>83</v>
      </c>
      <c r="H201" s="26">
        <v>30</v>
      </c>
      <c r="I201" s="23"/>
      <c r="J201" s="1"/>
      <c r="K201" s="1">
        <v>30</v>
      </c>
      <c r="L201" s="51"/>
      <c r="M201" s="26">
        <v>0</v>
      </c>
      <c r="N201" s="23"/>
      <c r="O201" s="1"/>
      <c r="P201" s="1">
        <v>0</v>
      </c>
      <c r="Q201" s="51"/>
      <c r="R201" s="39">
        <f t="shared" si="32"/>
        <v>0</v>
      </c>
    </row>
    <row r="202" spans="6:18" ht="60" customHeight="1" x14ac:dyDescent="0.25">
      <c r="F202" s="85">
        <f>F201+1</f>
        <v>40105</v>
      </c>
      <c r="G202" s="30" t="s">
        <v>322</v>
      </c>
      <c r="H202" s="26">
        <v>0</v>
      </c>
      <c r="I202" s="23"/>
      <c r="J202" s="1"/>
      <c r="K202" s="1"/>
      <c r="L202" s="51">
        <v>0</v>
      </c>
      <c r="M202" s="26">
        <v>300</v>
      </c>
      <c r="N202" s="23"/>
      <c r="O202" s="1"/>
      <c r="P202" s="1"/>
      <c r="Q202" s="51">
        <v>300</v>
      </c>
      <c r="R202" s="39">
        <f t="shared" si="32"/>
        <v>0</v>
      </c>
    </row>
    <row r="203" spans="6:18" ht="60" customHeight="1" x14ac:dyDescent="0.25">
      <c r="F203" s="85">
        <f t="shared" si="31"/>
        <v>40106</v>
      </c>
      <c r="G203" s="30" t="s">
        <v>242</v>
      </c>
      <c r="H203" s="26">
        <v>0</v>
      </c>
      <c r="I203" s="23"/>
      <c r="J203" s="1"/>
      <c r="K203" s="1"/>
      <c r="L203" s="51">
        <v>0</v>
      </c>
      <c r="M203" s="26">
        <v>20</v>
      </c>
      <c r="N203" s="23"/>
      <c r="O203" s="1"/>
      <c r="P203" s="1"/>
      <c r="Q203" s="51">
        <v>20</v>
      </c>
      <c r="R203" s="39">
        <f t="shared" si="32"/>
        <v>0</v>
      </c>
    </row>
    <row r="204" spans="6:18" ht="60" customHeight="1" x14ac:dyDescent="0.25">
      <c r="F204" s="69"/>
      <c r="G204" s="31" t="s">
        <v>84</v>
      </c>
      <c r="H204" s="28">
        <f>SUM(H198:H203)</f>
        <v>30</v>
      </c>
      <c r="I204" s="24">
        <f t="shared" ref="I204:Q204" si="33">SUM(I198:I203)</f>
        <v>0</v>
      </c>
      <c r="J204" s="2">
        <f t="shared" si="33"/>
        <v>0</v>
      </c>
      <c r="K204" s="2">
        <f t="shared" si="33"/>
        <v>30</v>
      </c>
      <c r="L204" s="25">
        <f t="shared" si="33"/>
        <v>0</v>
      </c>
      <c r="M204" s="28">
        <f t="shared" si="33"/>
        <v>3620</v>
      </c>
      <c r="N204" s="24">
        <f t="shared" si="33"/>
        <v>0</v>
      </c>
      <c r="O204" s="2">
        <f t="shared" si="33"/>
        <v>200</v>
      </c>
      <c r="P204" s="2">
        <f t="shared" si="33"/>
        <v>0</v>
      </c>
      <c r="Q204" s="25">
        <f t="shared" si="33"/>
        <v>3420</v>
      </c>
      <c r="R204" s="39">
        <f t="shared" si="32"/>
        <v>0</v>
      </c>
    </row>
    <row r="205" spans="6:18" ht="60" customHeight="1" x14ac:dyDescent="0.25">
      <c r="F205" s="85">
        <v>40200</v>
      </c>
      <c r="G205" s="29" t="s">
        <v>85</v>
      </c>
      <c r="H205" s="26"/>
      <c r="I205" s="23"/>
      <c r="J205" s="1"/>
      <c r="K205" s="1"/>
      <c r="L205" s="51"/>
      <c r="M205" s="26"/>
      <c r="N205" s="23"/>
      <c r="O205" s="1"/>
      <c r="P205" s="1"/>
      <c r="Q205" s="51"/>
      <c r="R205" s="39">
        <f t="shared" si="32"/>
        <v>0</v>
      </c>
    </row>
    <row r="206" spans="6:18" ht="60" customHeight="1" x14ac:dyDescent="0.25">
      <c r="F206" s="85"/>
      <c r="G206" s="31" t="s">
        <v>386</v>
      </c>
      <c r="H206" s="26"/>
      <c r="I206" s="23"/>
      <c r="J206" s="1"/>
      <c r="K206" s="1"/>
      <c r="L206" s="51"/>
      <c r="M206" s="26"/>
      <c r="N206" s="23"/>
      <c r="O206" s="1"/>
      <c r="P206" s="1"/>
      <c r="Q206" s="51"/>
      <c r="R206" s="39">
        <f t="shared" si="32"/>
        <v>0</v>
      </c>
    </row>
    <row r="207" spans="6:18" ht="60" customHeight="1" x14ac:dyDescent="0.25">
      <c r="F207" s="85">
        <f>F205+1</f>
        <v>40201</v>
      </c>
      <c r="G207" s="30" t="s">
        <v>517</v>
      </c>
      <c r="H207" s="26">
        <v>40000</v>
      </c>
      <c r="I207" s="23">
        <v>720</v>
      </c>
      <c r="J207" s="1"/>
      <c r="K207" s="1"/>
      <c r="L207" s="51">
        <v>39280</v>
      </c>
      <c r="M207" s="26">
        <v>0</v>
      </c>
      <c r="N207" s="23"/>
      <c r="O207" s="1"/>
      <c r="P207" s="1"/>
      <c r="Q207" s="51">
        <v>0</v>
      </c>
      <c r="R207" s="39">
        <f t="shared" si="32"/>
        <v>0</v>
      </c>
    </row>
    <row r="208" spans="6:18" ht="60" customHeight="1" x14ac:dyDescent="0.25">
      <c r="F208" s="85"/>
      <c r="G208" s="31" t="s">
        <v>387</v>
      </c>
      <c r="H208" s="26"/>
      <c r="I208" s="23"/>
      <c r="J208" s="1"/>
      <c r="K208" s="1"/>
      <c r="L208" s="51"/>
      <c r="M208" s="26">
        <v>0</v>
      </c>
      <c r="N208" s="23"/>
      <c r="O208" s="1"/>
      <c r="P208" s="1"/>
      <c r="Q208" s="51"/>
      <c r="R208" s="39">
        <f t="shared" si="32"/>
        <v>0</v>
      </c>
    </row>
    <row r="209" spans="6:18" ht="60" customHeight="1" x14ac:dyDescent="0.25">
      <c r="F209" s="85">
        <f>F207+1</f>
        <v>40202</v>
      </c>
      <c r="G209" s="30" t="s">
        <v>92</v>
      </c>
      <c r="H209" s="26">
        <v>200</v>
      </c>
      <c r="I209" s="23"/>
      <c r="J209" s="1"/>
      <c r="K209" s="1"/>
      <c r="L209" s="51">
        <v>200</v>
      </c>
      <c r="M209" s="26">
        <v>0</v>
      </c>
      <c r="N209" s="23"/>
      <c r="O209" s="1"/>
      <c r="P209" s="1"/>
      <c r="Q209" s="51">
        <v>0</v>
      </c>
      <c r="R209" s="39">
        <f t="shared" si="32"/>
        <v>0</v>
      </c>
    </row>
    <row r="210" spans="6:18" ht="60" customHeight="1" x14ac:dyDescent="0.25">
      <c r="F210" s="85">
        <f>F209+1</f>
        <v>40203</v>
      </c>
      <c r="G210" s="30" t="s">
        <v>220</v>
      </c>
      <c r="H210" s="26">
        <v>100</v>
      </c>
      <c r="I210" s="23"/>
      <c r="J210" s="1"/>
      <c r="K210" s="1"/>
      <c r="L210" s="51">
        <v>100</v>
      </c>
      <c r="M210" s="26">
        <v>0</v>
      </c>
      <c r="N210" s="23"/>
      <c r="O210" s="1"/>
      <c r="P210" s="1"/>
      <c r="Q210" s="51">
        <v>0</v>
      </c>
      <c r="R210" s="39">
        <f t="shared" si="32"/>
        <v>0</v>
      </c>
    </row>
    <row r="211" spans="6:18" ht="60" customHeight="1" x14ac:dyDescent="0.25">
      <c r="F211" s="85">
        <f>F210+1</f>
        <v>40204</v>
      </c>
      <c r="G211" s="30" t="s">
        <v>259</v>
      </c>
      <c r="H211" s="26">
        <v>0</v>
      </c>
      <c r="I211" s="23"/>
      <c r="J211" s="1"/>
      <c r="K211" s="1"/>
      <c r="L211" s="51">
        <v>0</v>
      </c>
      <c r="M211" s="26">
        <v>1200</v>
      </c>
      <c r="N211" s="23"/>
      <c r="O211" s="1"/>
      <c r="P211" s="1"/>
      <c r="Q211" s="51">
        <v>1200</v>
      </c>
      <c r="R211" s="39">
        <f t="shared" si="32"/>
        <v>0</v>
      </c>
    </row>
    <row r="212" spans="6:18" ht="60" customHeight="1" x14ac:dyDescent="0.25">
      <c r="F212" s="85"/>
      <c r="G212" s="31" t="s">
        <v>388</v>
      </c>
      <c r="H212" s="26">
        <v>0</v>
      </c>
      <c r="I212" s="23"/>
      <c r="J212" s="1"/>
      <c r="K212" s="1"/>
      <c r="L212" s="51"/>
      <c r="M212" s="26">
        <v>0</v>
      </c>
      <c r="N212" s="23"/>
      <c r="O212" s="1"/>
      <c r="P212" s="1"/>
      <c r="Q212" s="51"/>
      <c r="R212" s="39">
        <f t="shared" si="32"/>
        <v>0</v>
      </c>
    </row>
    <row r="213" spans="6:18" ht="60" customHeight="1" x14ac:dyDescent="0.25">
      <c r="F213" s="85">
        <f>F211+1</f>
        <v>40205</v>
      </c>
      <c r="G213" s="30" t="s">
        <v>308</v>
      </c>
      <c r="H213" s="26">
        <v>0</v>
      </c>
      <c r="I213" s="23"/>
      <c r="J213" s="1"/>
      <c r="K213" s="1"/>
      <c r="L213" s="51">
        <v>0</v>
      </c>
      <c r="M213" s="26">
        <v>400</v>
      </c>
      <c r="N213" s="23"/>
      <c r="O213" s="1"/>
      <c r="P213" s="1"/>
      <c r="Q213" s="51">
        <v>400</v>
      </c>
      <c r="R213" s="39">
        <f t="shared" si="32"/>
        <v>0</v>
      </c>
    </row>
    <row r="214" spans="6:18" ht="60" customHeight="1" x14ac:dyDescent="0.25">
      <c r="F214" s="85">
        <f>F213+1</f>
        <v>40206</v>
      </c>
      <c r="G214" s="30" t="s">
        <v>243</v>
      </c>
      <c r="H214" s="26">
        <v>50</v>
      </c>
      <c r="I214" s="23"/>
      <c r="J214" s="1"/>
      <c r="K214" s="1"/>
      <c r="L214" s="51">
        <v>50</v>
      </c>
      <c r="M214" s="26">
        <v>0</v>
      </c>
      <c r="N214" s="23"/>
      <c r="O214" s="1"/>
      <c r="P214" s="1"/>
      <c r="Q214" s="51">
        <v>0</v>
      </c>
      <c r="R214" s="39">
        <f t="shared" si="32"/>
        <v>0</v>
      </c>
    </row>
    <row r="215" spans="6:18" ht="60" customHeight="1" x14ac:dyDescent="0.25">
      <c r="F215" s="85">
        <f t="shared" ref="F215:F221" si="34">F214+1</f>
        <v>40207</v>
      </c>
      <c r="G215" s="30" t="s">
        <v>375</v>
      </c>
      <c r="H215" s="26">
        <v>0</v>
      </c>
      <c r="I215" s="23"/>
      <c r="J215" s="1"/>
      <c r="K215" s="1"/>
      <c r="L215" s="51">
        <v>0</v>
      </c>
      <c r="M215" s="26">
        <v>300</v>
      </c>
      <c r="N215" s="23"/>
      <c r="O215" s="1"/>
      <c r="P215" s="1"/>
      <c r="Q215" s="51">
        <v>300</v>
      </c>
      <c r="R215" s="39">
        <f t="shared" si="32"/>
        <v>0</v>
      </c>
    </row>
    <row r="216" spans="6:18" ht="60" customHeight="1" x14ac:dyDescent="0.25">
      <c r="F216" s="85">
        <f t="shared" si="34"/>
        <v>40208</v>
      </c>
      <c r="G216" s="30" t="s">
        <v>88</v>
      </c>
      <c r="H216" s="26">
        <v>0</v>
      </c>
      <c r="I216" s="23"/>
      <c r="J216" s="1"/>
      <c r="K216" s="1"/>
      <c r="L216" s="51">
        <v>0</v>
      </c>
      <c r="M216" s="26">
        <v>100</v>
      </c>
      <c r="N216" s="23"/>
      <c r="O216" s="1"/>
      <c r="P216" s="1"/>
      <c r="Q216" s="51">
        <v>100</v>
      </c>
      <c r="R216" s="39">
        <f t="shared" si="32"/>
        <v>0</v>
      </c>
    </row>
    <row r="217" spans="6:18" ht="60" customHeight="1" x14ac:dyDescent="0.25">
      <c r="F217" s="85">
        <f t="shared" si="34"/>
        <v>40209</v>
      </c>
      <c r="G217" s="30" t="s">
        <v>90</v>
      </c>
      <c r="H217" s="26">
        <v>200</v>
      </c>
      <c r="I217" s="23"/>
      <c r="J217" s="1"/>
      <c r="K217" s="1"/>
      <c r="L217" s="51">
        <v>200</v>
      </c>
      <c r="M217" s="26">
        <v>0</v>
      </c>
      <c r="N217" s="23"/>
      <c r="O217" s="1"/>
      <c r="P217" s="1"/>
      <c r="Q217" s="51">
        <v>0</v>
      </c>
      <c r="R217" s="39">
        <f t="shared" si="32"/>
        <v>0</v>
      </c>
    </row>
    <row r="218" spans="6:18" ht="60" customHeight="1" x14ac:dyDescent="0.25">
      <c r="F218" s="85">
        <f t="shared" si="34"/>
        <v>40210</v>
      </c>
      <c r="G218" s="30" t="s">
        <v>91</v>
      </c>
      <c r="H218" s="26">
        <v>0</v>
      </c>
      <c r="I218" s="23"/>
      <c r="J218" s="1"/>
      <c r="K218" s="1"/>
      <c r="L218" s="51">
        <v>0</v>
      </c>
      <c r="M218" s="26">
        <v>1200</v>
      </c>
      <c r="N218" s="23"/>
      <c r="O218" s="1"/>
      <c r="P218" s="1"/>
      <c r="Q218" s="51">
        <v>1200</v>
      </c>
      <c r="R218" s="39">
        <f t="shared" si="32"/>
        <v>0</v>
      </c>
    </row>
    <row r="219" spans="6:18" ht="60" customHeight="1" x14ac:dyDescent="0.25">
      <c r="F219" s="85">
        <f t="shared" si="34"/>
        <v>40211</v>
      </c>
      <c r="G219" s="30" t="s">
        <v>260</v>
      </c>
      <c r="H219" s="26">
        <v>0</v>
      </c>
      <c r="I219" s="23"/>
      <c r="J219" s="1"/>
      <c r="K219" s="1"/>
      <c r="L219" s="51">
        <v>0</v>
      </c>
      <c r="M219" s="26">
        <v>100</v>
      </c>
      <c r="N219" s="23"/>
      <c r="O219" s="1"/>
      <c r="P219" s="1"/>
      <c r="Q219" s="51">
        <v>100</v>
      </c>
      <c r="R219" s="39">
        <f t="shared" si="32"/>
        <v>0</v>
      </c>
    </row>
    <row r="220" spans="6:18" ht="60" customHeight="1" x14ac:dyDescent="0.25">
      <c r="F220" s="85">
        <f t="shared" si="34"/>
        <v>40212</v>
      </c>
      <c r="G220" s="30" t="s">
        <v>291</v>
      </c>
      <c r="H220" s="26">
        <v>0</v>
      </c>
      <c r="I220" s="23"/>
      <c r="J220" s="1"/>
      <c r="K220" s="1"/>
      <c r="L220" s="51">
        <v>0</v>
      </c>
      <c r="M220" s="26">
        <v>2000</v>
      </c>
      <c r="N220" s="23"/>
      <c r="O220" s="1"/>
      <c r="P220" s="1"/>
      <c r="Q220" s="51">
        <v>2000</v>
      </c>
      <c r="R220" s="39">
        <f t="shared" si="32"/>
        <v>0</v>
      </c>
    </row>
    <row r="221" spans="6:18" ht="60" customHeight="1" x14ac:dyDescent="0.25">
      <c r="F221" s="85">
        <f t="shared" si="34"/>
        <v>40213</v>
      </c>
      <c r="G221" s="30" t="s">
        <v>377</v>
      </c>
      <c r="H221" s="26">
        <v>100</v>
      </c>
      <c r="I221" s="23"/>
      <c r="J221" s="1"/>
      <c r="K221" s="1"/>
      <c r="L221" s="51">
        <v>100</v>
      </c>
      <c r="M221" s="26">
        <v>0</v>
      </c>
      <c r="N221" s="23"/>
      <c r="O221" s="1"/>
      <c r="P221" s="1"/>
      <c r="Q221" s="51">
        <v>0</v>
      </c>
      <c r="R221" s="39">
        <f t="shared" si="32"/>
        <v>0</v>
      </c>
    </row>
    <row r="222" spans="6:18" ht="60" customHeight="1" x14ac:dyDescent="0.25">
      <c r="F222" s="85"/>
      <c r="G222" s="31" t="s">
        <v>389</v>
      </c>
      <c r="H222" s="26">
        <v>0</v>
      </c>
      <c r="I222" s="23"/>
      <c r="J222" s="1"/>
      <c r="K222" s="1"/>
      <c r="L222" s="51"/>
      <c r="M222" s="26">
        <v>0</v>
      </c>
      <c r="N222" s="23"/>
      <c r="O222" s="1"/>
      <c r="P222" s="1"/>
      <c r="Q222" s="51"/>
      <c r="R222" s="39">
        <f t="shared" si="32"/>
        <v>0</v>
      </c>
    </row>
    <row r="223" spans="6:18" ht="76.5" x14ac:dyDescent="0.25">
      <c r="F223" s="85">
        <f>F221+1</f>
        <v>40214</v>
      </c>
      <c r="G223" s="30" t="s">
        <v>516</v>
      </c>
      <c r="H223" s="26">
        <v>600</v>
      </c>
      <c r="I223" s="23">
        <v>300</v>
      </c>
      <c r="J223" s="1"/>
      <c r="K223" s="1"/>
      <c r="L223" s="51">
        <v>300</v>
      </c>
      <c r="M223" s="26">
        <v>0</v>
      </c>
      <c r="N223" s="23">
        <v>0</v>
      </c>
      <c r="O223" s="1"/>
      <c r="P223" s="1"/>
      <c r="Q223" s="51">
        <v>0</v>
      </c>
      <c r="R223" s="39">
        <f t="shared" si="32"/>
        <v>0</v>
      </c>
    </row>
    <row r="224" spans="6:18" ht="60" customHeight="1" x14ac:dyDescent="0.25">
      <c r="F224" s="85">
        <f>F223+1</f>
        <v>40215</v>
      </c>
      <c r="G224" s="30" t="s">
        <v>376</v>
      </c>
      <c r="H224" s="26">
        <v>0</v>
      </c>
      <c r="I224" s="23"/>
      <c r="J224" s="1"/>
      <c r="K224" s="1"/>
      <c r="L224" s="51">
        <v>0</v>
      </c>
      <c r="M224" s="26">
        <v>100</v>
      </c>
      <c r="N224" s="23"/>
      <c r="O224" s="1"/>
      <c r="P224" s="1"/>
      <c r="Q224" s="51">
        <v>100</v>
      </c>
      <c r="R224" s="39">
        <f t="shared" si="32"/>
        <v>0</v>
      </c>
    </row>
    <row r="225" spans="6:18" ht="60" customHeight="1" x14ac:dyDescent="0.25">
      <c r="F225" s="85">
        <f>F224+1</f>
        <v>40216</v>
      </c>
      <c r="G225" s="30" t="s">
        <v>323</v>
      </c>
      <c r="H225" s="26">
        <v>0</v>
      </c>
      <c r="I225" s="23"/>
      <c r="J225" s="1"/>
      <c r="K225" s="1"/>
      <c r="L225" s="51">
        <v>0</v>
      </c>
      <c r="M225" s="26">
        <v>100</v>
      </c>
      <c r="N225" s="23"/>
      <c r="O225" s="1"/>
      <c r="P225" s="1"/>
      <c r="Q225" s="51">
        <v>100</v>
      </c>
      <c r="R225" s="39">
        <f t="shared" si="32"/>
        <v>0</v>
      </c>
    </row>
    <row r="226" spans="6:18" ht="60" customHeight="1" x14ac:dyDescent="0.25">
      <c r="F226" s="85"/>
      <c r="G226" s="31" t="s">
        <v>390</v>
      </c>
      <c r="H226" s="26">
        <v>0</v>
      </c>
      <c r="I226" s="23"/>
      <c r="J226" s="1"/>
      <c r="K226" s="1"/>
      <c r="L226" s="51"/>
      <c r="M226" s="26">
        <v>0</v>
      </c>
      <c r="N226" s="23"/>
      <c r="O226" s="1"/>
      <c r="P226" s="1"/>
      <c r="Q226" s="51"/>
      <c r="R226" s="39">
        <f t="shared" si="32"/>
        <v>0</v>
      </c>
    </row>
    <row r="227" spans="6:18" ht="60" customHeight="1" x14ac:dyDescent="0.25">
      <c r="F227" s="85">
        <f>F225+1</f>
        <v>40217</v>
      </c>
      <c r="G227" s="30" t="s">
        <v>86</v>
      </c>
      <c r="H227" s="26">
        <v>0</v>
      </c>
      <c r="I227" s="23"/>
      <c r="J227" s="1"/>
      <c r="K227" s="1"/>
      <c r="L227" s="51">
        <v>0</v>
      </c>
      <c r="M227" s="26">
        <v>700</v>
      </c>
      <c r="N227" s="23"/>
      <c r="O227" s="1"/>
      <c r="P227" s="1"/>
      <c r="Q227" s="51">
        <v>700</v>
      </c>
      <c r="R227" s="39">
        <f t="shared" si="32"/>
        <v>0</v>
      </c>
    </row>
    <row r="228" spans="6:18" ht="60" customHeight="1" x14ac:dyDescent="0.25">
      <c r="F228" s="85">
        <f>F227+1</f>
        <v>40218</v>
      </c>
      <c r="G228" s="30" t="s">
        <v>374</v>
      </c>
      <c r="H228" s="26">
        <v>150</v>
      </c>
      <c r="I228" s="23"/>
      <c r="J228" s="1"/>
      <c r="K228" s="1"/>
      <c r="L228" s="51">
        <v>150</v>
      </c>
      <c r="M228" s="26">
        <v>200</v>
      </c>
      <c r="N228" s="23"/>
      <c r="O228" s="1"/>
      <c r="P228" s="1"/>
      <c r="Q228" s="51">
        <v>200</v>
      </c>
      <c r="R228" s="39">
        <f t="shared" si="32"/>
        <v>0</v>
      </c>
    </row>
    <row r="229" spans="6:18" ht="60" customHeight="1" x14ac:dyDescent="0.25">
      <c r="F229" s="85">
        <f t="shared" ref="F229:F234" si="35">F228+1</f>
        <v>40219</v>
      </c>
      <c r="G229" s="30" t="s">
        <v>244</v>
      </c>
      <c r="H229" s="26">
        <v>300</v>
      </c>
      <c r="I229" s="23"/>
      <c r="J229" s="1"/>
      <c r="K229" s="1"/>
      <c r="L229" s="51">
        <v>300</v>
      </c>
      <c r="M229" s="26">
        <v>0</v>
      </c>
      <c r="N229" s="23"/>
      <c r="O229" s="1"/>
      <c r="P229" s="1"/>
      <c r="Q229" s="51">
        <v>0</v>
      </c>
      <c r="R229" s="39">
        <f t="shared" si="32"/>
        <v>0</v>
      </c>
    </row>
    <row r="230" spans="6:18" ht="60" customHeight="1" x14ac:dyDescent="0.25">
      <c r="F230" s="85">
        <f t="shared" si="35"/>
        <v>40220</v>
      </c>
      <c r="G230" s="30" t="s">
        <v>87</v>
      </c>
      <c r="H230" s="26">
        <v>1800</v>
      </c>
      <c r="I230" s="23"/>
      <c r="J230" s="1"/>
      <c r="K230" s="1"/>
      <c r="L230" s="51">
        <v>1800</v>
      </c>
      <c r="M230" s="26">
        <v>0</v>
      </c>
      <c r="N230" s="23"/>
      <c r="O230" s="1"/>
      <c r="P230" s="1"/>
      <c r="Q230" s="51">
        <v>0</v>
      </c>
      <c r="R230" s="39">
        <f t="shared" si="32"/>
        <v>0</v>
      </c>
    </row>
    <row r="231" spans="6:18" ht="60" customHeight="1" x14ac:dyDescent="0.25">
      <c r="F231" s="85">
        <f t="shared" si="35"/>
        <v>40221</v>
      </c>
      <c r="G231" s="30" t="s">
        <v>373</v>
      </c>
      <c r="H231" s="26">
        <v>500</v>
      </c>
      <c r="I231" s="23"/>
      <c r="J231" s="1"/>
      <c r="K231" s="1"/>
      <c r="L231" s="51">
        <v>500</v>
      </c>
      <c r="M231" s="26">
        <v>0</v>
      </c>
      <c r="N231" s="23"/>
      <c r="O231" s="1"/>
      <c r="P231" s="1"/>
      <c r="Q231" s="51">
        <v>0</v>
      </c>
      <c r="R231" s="39">
        <f t="shared" si="32"/>
        <v>0</v>
      </c>
    </row>
    <row r="232" spans="6:18" ht="60" customHeight="1" x14ac:dyDescent="0.25">
      <c r="F232" s="85">
        <f t="shared" si="35"/>
        <v>40222</v>
      </c>
      <c r="G232" s="30" t="s">
        <v>371</v>
      </c>
      <c r="H232" s="26">
        <v>100</v>
      </c>
      <c r="I232" s="23"/>
      <c r="J232" s="1"/>
      <c r="K232" s="1"/>
      <c r="L232" s="51">
        <v>100</v>
      </c>
      <c r="M232" s="26">
        <v>250</v>
      </c>
      <c r="N232" s="23"/>
      <c r="O232" s="1"/>
      <c r="P232" s="1"/>
      <c r="Q232" s="51">
        <v>250</v>
      </c>
      <c r="R232" s="39">
        <f t="shared" si="32"/>
        <v>0</v>
      </c>
    </row>
    <row r="233" spans="6:18" ht="60" customHeight="1" x14ac:dyDescent="0.25">
      <c r="F233" s="85">
        <f t="shared" si="35"/>
        <v>40223</v>
      </c>
      <c r="G233" s="30" t="s">
        <v>89</v>
      </c>
      <c r="H233" s="26">
        <v>300</v>
      </c>
      <c r="I233" s="23"/>
      <c r="J233" s="1"/>
      <c r="K233" s="1"/>
      <c r="L233" s="51">
        <v>300</v>
      </c>
      <c r="M233" s="26">
        <v>0</v>
      </c>
      <c r="N233" s="23"/>
      <c r="O233" s="1"/>
      <c r="P233" s="1"/>
      <c r="Q233" s="51">
        <v>0</v>
      </c>
      <c r="R233" s="39">
        <f t="shared" si="32"/>
        <v>0</v>
      </c>
    </row>
    <row r="234" spans="6:18" ht="60" customHeight="1" x14ac:dyDescent="0.25">
      <c r="F234" s="85">
        <f t="shared" si="35"/>
        <v>40224</v>
      </c>
      <c r="G234" s="30" t="s">
        <v>211</v>
      </c>
      <c r="H234" s="26">
        <v>0</v>
      </c>
      <c r="I234" s="23"/>
      <c r="J234" s="1"/>
      <c r="K234" s="1"/>
      <c r="L234" s="51">
        <v>0</v>
      </c>
      <c r="M234" s="26">
        <v>100</v>
      </c>
      <c r="N234" s="23"/>
      <c r="O234" s="1"/>
      <c r="P234" s="1"/>
      <c r="Q234" s="51">
        <v>100</v>
      </c>
      <c r="R234" s="39">
        <f t="shared" si="32"/>
        <v>0</v>
      </c>
    </row>
    <row r="235" spans="6:18" ht="60" customHeight="1" x14ac:dyDescent="0.25">
      <c r="F235" s="85"/>
      <c r="G235" s="31" t="s">
        <v>391</v>
      </c>
      <c r="H235" s="26">
        <v>0</v>
      </c>
      <c r="I235" s="23"/>
      <c r="J235" s="1"/>
      <c r="K235" s="1"/>
      <c r="L235" s="51"/>
      <c r="M235" s="26">
        <v>0</v>
      </c>
      <c r="N235" s="23"/>
      <c r="O235" s="1"/>
      <c r="P235" s="1"/>
      <c r="Q235" s="51"/>
      <c r="R235" s="39">
        <f t="shared" si="32"/>
        <v>0</v>
      </c>
    </row>
    <row r="236" spans="6:18" ht="60" customHeight="1" x14ac:dyDescent="0.25">
      <c r="F236" s="85">
        <f>F234+1</f>
        <v>40225</v>
      </c>
      <c r="G236" s="30" t="s">
        <v>495</v>
      </c>
      <c r="H236" s="26">
        <v>0</v>
      </c>
      <c r="I236" s="23"/>
      <c r="J236" s="1"/>
      <c r="K236" s="1"/>
      <c r="L236" s="51">
        <v>0</v>
      </c>
      <c r="M236" s="26">
        <v>200</v>
      </c>
      <c r="N236" s="23"/>
      <c r="O236" s="1"/>
      <c r="P236" s="1"/>
      <c r="Q236" s="51">
        <v>200</v>
      </c>
      <c r="R236" s="39">
        <f t="shared" si="32"/>
        <v>0</v>
      </c>
    </row>
    <row r="237" spans="6:18" ht="60" customHeight="1" x14ac:dyDescent="0.25">
      <c r="F237" s="85"/>
      <c r="G237" s="31" t="s">
        <v>380</v>
      </c>
      <c r="H237" s="26">
        <v>0</v>
      </c>
      <c r="I237" s="23"/>
      <c r="J237" s="1"/>
      <c r="K237" s="1"/>
      <c r="L237" s="51"/>
      <c r="M237" s="26">
        <v>0</v>
      </c>
      <c r="N237" s="23"/>
      <c r="O237" s="1"/>
      <c r="P237" s="1"/>
      <c r="Q237" s="51"/>
      <c r="R237" s="39">
        <f t="shared" si="32"/>
        <v>0</v>
      </c>
    </row>
    <row r="238" spans="6:18" ht="60" customHeight="1" x14ac:dyDescent="0.25">
      <c r="F238" s="85">
        <f>F236+1</f>
        <v>40226</v>
      </c>
      <c r="G238" s="30" t="s">
        <v>380</v>
      </c>
      <c r="H238" s="26">
        <v>500</v>
      </c>
      <c r="I238" s="23"/>
      <c r="J238" s="1"/>
      <c r="K238" s="1"/>
      <c r="L238" s="51">
        <v>500</v>
      </c>
      <c r="M238" s="26">
        <v>500</v>
      </c>
      <c r="N238" s="23"/>
      <c r="O238" s="1"/>
      <c r="P238" s="1"/>
      <c r="Q238" s="51">
        <v>500</v>
      </c>
      <c r="R238" s="39">
        <f t="shared" si="32"/>
        <v>0</v>
      </c>
    </row>
    <row r="239" spans="6:18" ht="60" customHeight="1" x14ac:dyDescent="0.25">
      <c r="F239" s="85"/>
      <c r="G239" s="31" t="s">
        <v>261</v>
      </c>
      <c r="H239" s="26">
        <v>0</v>
      </c>
      <c r="I239" s="23"/>
      <c r="J239" s="1"/>
      <c r="K239" s="1"/>
      <c r="L239" s="51"/>
      <c r="M239" s="26">
        <v>0</v>
      </c>
      <c r="N239" s="23"/>
      <c r="O239" s="1"/>
      <c r="P239" s="1"/>
      <c r="Q239" s="51"/>
      <c r="R239" s="39">
        <f t="shared" si="32"/>
        <v>0</v>
      </c>
    </row>
    <row r="240" spans="6:18" ht="60" customHeight="1" x14ac:dyDescent="0.25">
      <c r="F240" s="85">
        <f>F238+1</f>
        <v>40227</v>
      </c>
      <c r="G240" s="30" t="s">
        <v>261</v>
      </c>
      <c r="H240" s="26">
        <v>0</v>
      </c>
      <c r="I240" s="23"/>
      <c r="J240" s="1"/>
      <c r="K240" s="1"/>
      <c r="L240" s="51">
        <v>0</v>
      </c>
      <c r="M240" s="26">
        <v>150</v>
      </c>
      <c r="N240" s="23"/>
      <c r="O240" s="1"/>
      <c r="P240" s="1"/>
      <c r="Q240" s="51">
        <v>150</v>
      </c>
      <c r="R240" s="39">
        <f t="shared" si="32"/>
        <v>0</v>
      </c>
    </row>
    <row r="241" spans="6:18" ht="60" customHeight="1" x14ac:dyDescent="0.25">
      <c r="F241" s="69"/>
      <c r="G241" s="31" t="s">
        <v>93</v>
      </c>
      <c r="H241" s="28">
        <f>SUM(H207:H240)</f>
        <v>44900</v>
      </c>
      <c r="I241" s="24">
        <f t="shared" ref="I241:Q241" si="36">SUM(I207:I240)</f>
        <v>1020</v>
      </c>
      <c r="J241" s="2">
        <f t="shared" si="36"/>
        <v>0</v>
      </c>
      <c r="K241" s="2">
        <f t="shared" si="36"/>
        <v>0</v>
      </c>
      <c r="L241" s="25">
        <f t="shared" si="36"/>
        <v>43880</v>
      </c>
      <c r="M241" s="28">
        <f t="shared" si="36"/>
        <v>7600</v>
      </c>
      <c r="N241" s="24">
        <f t="shared" si="36"/>
        <v>0</v>
      </c>
      <c r="O241" s="2">
        <f t="shared" si="36"/>
        <v>0</v>
      </c>
      <c r="P241" s="2">
        <f t="shared" si="36"/>
        <v>0</v>
      </c>
      <c r="Q241" s="25">
        <f t="shared" si="36"/>
        <v>7600</v>
      </c>
      <c r="R241" s="39">
        <f t="shared" si="32"/>
        <v>0</v>
      </c>
    </row>
    <row r="242" spans="6:18" ht="60" customHeight="1" x14ac:dyDescent="0.25">
      <c r="F242" s="85">
        <v>40300</v>
      </c>
      <c r="G242" s="29" t="s">
        <v>94</v>
      </c>
      <c r="H242" s="26"/>
      <c r="I242" s="23"/>
      <c r="J242" s="1"/>
      <c r="K242" s="1"/>
      <c r="L242" s="52"/>
      <c r="M242" s="26"/>
      <c r="N242" s="23"/>
      <c r="O242" s="1"/>
      <c r="P242" s="1"/>
      <c r="Q242" s="52"/>
      <c r="R242" s="39">
        <f t="shared" si="32"/>
        <v>0</v>
      </c>
    </row>
    <row r="243" spans="6:18" ht="60" customHeight="1" x14ac:dyDescent="0.25">
      <c r="F243" s="85"/>
      <c r="G243" s="31" t="s">
        <v>392</v>
      </c>
      <c r="H243" s="26"/>
      <c r="I243" s="23"/>
      <c r="J243" s="1"/>
      <c r="K243" s="1"/>
      <c r="L243" s="52"/>
      <c r="M243" s="26"/>
      <c r="N243" s="23"/>
      <c r="O243" s="1"/>
      <c r="P243" s="1"/>
      <c r="Q243" s="52"/>
      <c r="R243" s="39">
        <f t="shared" si="32"/>
        <v>0</v>
      </c>
    </row>
    <row r="244" spans="6:18" ht="60" customHeight="1" x14ac:dyDescent="0.25">
      <c r="F244" s="85">
        <f>F242+1</f>
        <v>40301</v>
      </c>
      <c r="G244" s="30" t="s">
        <v>95</v>
      </c>
      <c r="H244" s="26">
        <v>800</v>
      </c>
      <c r="I244" s="23">
        <v>400</v>
      </c>
      <c r="J244" s="1"/>
      <c r="K244" s="1"/>
      <c r="L244" s="52">
        <v>400</v>
      </c>
      <c r="M244" s="26">
        <v>0</v>
      </c>
      <c r="N244" s="23">
        <v>0</v>
      </c>
      <c r="O244" s="1"/>
      <c r="P244" s="1"/>
      <c r="Q244" s="52">
        <v>0</v>
      </c>
      <c r="R244" s="39">
        <f t="shared" si="32"/>
        <v>0</v>
      </c>
    </row>
    <row r="245" spans="6:18" ht="60" customHeight="1" x14ac:dyDescent="0.25">
      <c r="F245" s="85">
        <f>F244+1</f>
        <v>40302</v>
      </c>
      <c r="G245" s="30" t="s">
        <v>293</v>
      </c>
      <c r="H245" s="26">
        <v>0</v>
      </c>
      <c r="I245" s="23"/>
      <c r="J245" s="1"/>
      <c r="K245" s="1"/>
      <c r="L245" s="52">
        <v>0</v>
      </c>
      <c r="M245" s="26">
        <v>250</v>
      </c>
      <c r="N245" s="23"/>
      <c r="O245" s="1"/>
      <c r="P245" s="1"/>
      <c r="Q245" s="52">
        <v>250</v>
      </c>
      <c r="R245" s="39">
        <f t="shared" si="32"/>
        <v>0</v>
      </c>
    </row>
    <row r="246" spans="6:18" ht="60" customHeight="1" x14ac:dyDescent="0.25">
      <c r="F246" s="85"/>
      <c r="G246" s="31" t="s">
        <v>393</v>
      </c>
      <c r="H246" s="26">
        <v>0</v>
      </c>
      <c r="I246" s="23"/>
      <c r="J246" s="1"/>
      <c r="K246" s="1"/>
      <c r="L246" s="52"/>
      <c r="M246" s="26">
        <v>0</v>
      </c>
      <c r="N246" s="23"/>
      <c r="O246" s="1"/>
      <c r="P246" s="1"/>
      <c r="Q246" s="52"/>
      <c r="R246" s="39">
        <f t="shared" si="32"/>
        <v>0</v>
      </c>
    </row>
    <row r="247" spans="6:18" ht="60" customHeight="1" x14ac:dyDescent="0.25">
      <c r="F247" s="85">
        <f>F245+1</f>
        <v>40303</v>
      </c>
      <c r="G247" s="30" t="s">
        <v>96</v>
      </c>
      <c r="H247" s="26">
        <v>10</v>
      </c>
      <c r="I247" s="23"/>
      <c r="J247" s="1"/>
      <c r="K247" s="1"/>
      <c r="L247" s="52">
        <v>10</v>
      </c>
      <c r="M247" s="26">
        <v>0</v>
      </c>
      <c r="N247" s="23"/>
      <c r="O247" s="1"/>
      <c r="P247" s="1"/>
      <c r="Q247" s="52">
        <v>0</v>
      </c>
      <c r="R247" s="39">
        <f t="shared" si="32"/>
        <v>0</v>
      </c>
    </row>
    <row r="248" spans="6:18" ht="60" customHeight="1" x14ac:dyDescent="0.25">
      <c r="F248" s="85">
        <f>F247+1</f>
        <v>40304</v>
      </c>
      <c r="G248" s="30" t="s">
        <v>262</v>
      </c>
      <c r="H248" s="26">
        <v>20</v>
      </c>
      <c r="I248" s="23"/>
      <c r="J248" s="1"/>
      <c r="K248" s="1"/>
      <c r="L248" s="52">
        <v>20</v>
      </c>
      <c r="M248" s="26">
        <v>0</v>
      </c>
      <c r="N248" s="23"/>
      <c r="O248" s="1"/>
      <c r="P248" s="1"/>
      <c r="Q248" s="52">
        <v>0</v>
      </c>
      <c r="R248" s="39">
        <f t="shared" si="32"/>
        <v>0</v>
      </c>
    </row>
    <row r="249" spans="6:18" ht="60" customHeight="1" x14ac:dyDescent="0.25">
      <c r="F249" s="85"/>
      <c r="G249" s="31" t="s">
        <v>394</v>
      </c>
      <c r="H249" s="26">
        <v>0</v>
      </c>
      <c r="I249" s="23"/>
      <c r="J249" s="1"/>
      <c r="K249" s="1"/>
      <c r="L249" s="52"/>
      <c r="M249" s="26">
        <v>0</v>
      </c>
      <c r="N249" s="23"/>
      <c r="O249" s="1"/>
      <c r="P249" s="1"/>
      <c r="Q249" s="52"/>
      <c r="R249" s="39">
        <f t="shared" si="32"/>
        <v>0</v>
      </c>
    </row>
    <row r="250" spans="6:18" ht="60" customHeight="1" x14ac:dyDescent="0.25">
      <c r="F250" s="85">
        <f>F248+1</f>
        <v>40305</v>
      </c>
      <c r="G250" s="30" t="s">
        <v>395</v>
      </c>
      <c r="H250" s="26">
        <v>50</v>
      </c>
      <c r="I250" s="23"/>
      <c r="J250" s="1"/>
      <c r="K250" s="1"/>
      <c r="L250" s="52">
        <v>50</v>
      </c>
      <c r="M250" s="26">
        <v>0</v>
      </c>
      <c r="N250" s="23"/>
      <c r="O250" s="1"/>
      <c r="P250" s="1"/>
      <c r="Q250" s="52">
        <v>0</v>
      </c>
      <c r="R250" s="39">
        <f t="shared" si="32"/>
        <v>0</v>
      </c>
    </row>
    <row r="251" spans="6:18" ht="60" customHeight="1" x14ac:dyDescent="0.25">
      <c r="F251" s="85">
        <f>F250+1</f>
        <v>40306</v>
      </c>
      <c r="G251" s="30" t="s">
        <v>292</v>
      </c>
      <c r="H251" s="26">
        <v>50</v>
      </c>
      <c r="I251" s="23"/>
      <c r="J251" s="1"/>
      <c r="K251" s="1"/>
      <c r="L251" s="52">
        <v>50</v>
      </c>
      <c r="M251" s="26">
        <v>0</v>
      </c>
      <c r="N251" s="23"/>
      <c r="O251" s="1"/>
      <c r="P251" s="1"/>
      <c r="Q251" s="52">
        <v>0</v>
      </c>
      <c r="R251" s="39">
        <f t="shared" si="32"/>
        <v>0</v>
      </c>
    </row>
    <row r="252" spans="6:18" ht="60" customHeight="1" x14ac:dyDescent="0.25">
      <c r="F252" s="85"/>
      <c r="G252" s="31" t="s">
        <v>396</v>
      </c>
      <c r="H252" s="26">
        <v>0</v>
      </c>
      <c r="I252" s="23"/>
      <c r="J252" s="1"/>
      <c r="K252" s="1"/>
      <c r="L252" s="52"/>
      <c r="M252" s="26">
        <v>0</v>
      </c>
      <c r="N252" s="23"/>
      <c r="O252" s="1"/>
      <c r="P252" s="1"/>
      <c r="Q252" s="52"/>
      <c r="R252" s="39">
        <f t="shared" si="32"/>
        <v>0</v>
      </c>
    </row>
    <row r="253" spans="6:18" ht="60" customHeight="1" x14ac:dyDescent="0.25">
      <c r="F253" s="85">
        <f>F251+1</f>
        <v>40307</v>
      </c>
      <c r="G253" s="30" t="s">
        <v>397</v>
      </c>
      <c r="H253" s="26">
        <v>1000</v>
      </c>
      <c r="I253" s="23"/>
      <c r="J253" s="1"/>
      <c r="K253" s="1"/>
      <c r="L253" s="52">
        <v>1000</v>
      </c>
      <c r="M253" s="26">
        <v>0</v>
      </c>
      <c r="N253" s="23"/>
      <c r="O253" s="1"/>
      <c r="P253" s="1"/>
      <c r="Q253" s="52">
        <v>0</v>
      </c>
      <c r="R253" s="39">
        <f t="shared" si="32"/>
        <v>0</v>
      </c>
    </row>
    <row r="254" spans="6:18" ht="60" customHeight="1" x14ac:dyDescent="0.25">
      <c r="F254" s="69"/>
      <c r="G254" s="31" t="s">
        <v>97</v>
      </c>
      <c r="H254" s="28">
        <f>SUM(H244:H253)</f>
        <v>1930</v>
      </c>
      <c r="I254" s="24">
        <f t="shared" ref="I254:Q254" si="37">SUM(I244:I253)</f>
        <v>400</v>
      </c>
      <c r="J254" s="2">
        <f t="shared" si="37"/>
        <v>0</v>
      </c>
      <c r="K254" s="2">
        <f t="shared" si="37"/>
        <v>0</v>
      </c>
      <c r="L254" s="25">
        <f t="shared" si="37"/>
        <v>1530</v>
      </c>
      <c r="M254" s="28">
        <f t="shared" si="37"/>
        <v>250</v>
      </c>
      <c r="N254" s="24">
        <f t="shared" si="37"/>
        <v>0</v>
      </c>
      <c r="O254" s="2">
        <f t="shared" si="37"/>
        <v>0</v>
      </c>
      <c r="P254" s="2">
        <f t="shared" si="37"/>
        <v>0</v>
      </c>
      <c r="Q254" s="25">
        <f t="shared" si="37"/>
        <v>250</v>
      </c>
      <c r="R254" s="39">
        <f t="shared" si="32"/>
        <v>0</v>
      </c>
    </row>
    <row r="255" spans="6:18" ht="60" customHeight="1" x14ac:dyDescent="0.25">
      <c r="F255" s="85"/>
      <c r="G255" s="29" t="s">
        <v>398</v>
      </c>
      <c r="H255" s="26"/>
      <c r="I255" s="23"/>
      <c r="J255" s="1"/>
      <c r="K255" s="1"/>
      <c r="L255" s="49"/>
      <c r="M255" s="26"/>
      <c r="N255" s="23"/>
      <c r="O255" s="1"/>
      <c r="P255" s="1"/>
      <c r="Q255" s="49"/>
      <c r="R255" s="39">
        <f t="shared" si="32"/>
        <v>0</v>
      </c>
    </row>
    <row r="256" spans="6:18" ht="60" customHeight="1" x14ac:dyDescent="0.25">
      <c r="F256" s="85">
        <v>40400</v>
      </c>
      <c r="G256" s="29" t="s">
        <v>399</v>
      </c>
      <c r="H256" s="26"/>
      <c r="I256" s="23"/>
      <c r="J256" s="1"/>
      <c r="K256" s="1"/>
      <c r="L256" s="52"/>
      <c r="M256" s="26"/>
      <c r="N256" s="23"/>
      <c r="O256" s="1"/>
      <c r="P256" s="1"/>
      <c r="Q256" s="52"/>
      <c r="R256" s="39">
        <f t="shared" si="32"/>
        <v>0</v>
      </c>
    </row>
    <row r="257" spans="6:18" ht="60" customHeight="1" x14ac:dyDescent="0.25">
      <c r="F257" s="85">
        <f>F256+1</f>
        <v>40401</v>
      </c>
      <c r="G257" s="30" t="s">
        <v>477</v>
      </c>
      <c r="H257" s="26">
        <v>1200</v>
      </c>
      <c r="I257" s="23"/>
      <c r="J257" s="1"/>
      <c r="K257" s="1"/>
      <c r="L257" s="52">
        <v>1200</v>
      </c>
      <c r="M257" s="26">
        <v>0</v>
      </c>
      <c r="N257" s="23"/>
      <c r="O257" s="1"/>
      <c r="P257" s="1"/>
      <c r="Q257" s="52">
        <v>0</v>
      </c>
      <c r="R257" s="39">
        <f t="shared" si="32"/>
        <v>0</v>
      </c>
    </row>
    <row r="258" spans="6:18" ht="60" customHeight="1" x14ac:dyDescent="0.25">
      <c r="F258" s="85">
        <f>F257+1</f>
        <v>40402</v>
      </c>
      <c r="G258" s="30" t="s">
        <v>206</v>
      </c>
      <c r="H258" s="26">
        <v>0</v>
      </c>
      <c r="I258" s="23"/>
      <c r="J258" s="1"/>
      <c r="K258" s="1"/>
      <c r="L258" s="51">
        <v>0</v>
      </c>
      <c r="M258" s="26">
        <v>250</v>
      </c>
      <c r="N258" s="23"/>
      <c r="O258" s="1"/>
      <c r="P258" s="1"/>
      <c r="Q258" s="51">
        <v>250</v>
      </c>
      <c r="R258" s="39">
        <f t="shared" si="32"/>
        <v>0</v>
      </c>
    </row>
    <row r="259" spans="6:18" ht="60" customHeight="1" x14ac:dyDescent="0.25">
      <c r="F259" s="85">
        <f>F258+1</f>
        <v>40403</v>
      </c>
      <c r="G259" s="30" t="s">
        <v>110</v>
      </c>
      <c r="H259" s="26">
        <v>200</v>
      </c>
      <c r="I259" s="23"/>
      <c r="J259" s="1">
        <v>200</v>
      </c>
      <c r="K259" s="1"/>
      <c r="L259" s="51"/>
      <c r="M259" s="26">
        <v>0</v>
      </c>
      <c r="N259" s="23"/>
      <c r="O259" s="1">
        <v>0</v>
      </c>
      <c r="P259" s="1"/>
      <c r="Q259" s="51"/>
      <c r="R259" s="39">
        <f t="shared" si="32"/>
        <v>0</v>
      </c>
    </row>
    <row r="260" spans="6:18" ht="60" customHeight="1" x14ac:dyDescent="0.25">
      <c r="F260" s="85">
        <f>F259+1</f>
        <v>40404</v>
      </c>
      <c r="G260" s="30" t="s">
        <v>113</v>
      </c>
      <c r="H260" s="26">
        <v>50</v>
      </c>
      <c r="I260" s="23"/>
      <c r="J260" s="1"/>
      <c r="K260" s="1">
        <v>50</v>
      </c>
      <c r="L260" s="51"/>
      <c r="M260" s="26">
        <v>0</v>
      </c>
      <c r="N260" s="23"/>
      <c r="O260" s="1"/>
      <c r="P260" s="1">
        <v>0</v>
      </c>
      <c r="Q260" s="51"/>
      <c r="R260" s="39">
        <f t="shared" ref="R260:R320" si="38">M260-N260-O260-P260-Q260</f>
        <v>0</v>
      </c>
    </row>
    <row r="261" spans="6:18" ht="60" customHeight="1" x14ac:dyDescent="0.25">
      <c r="F261" s="85">
        <f>F260+1</f>
        <v>40405</v>
      </c>
      <c r="G261" s="30" t="s">
        <v>470</v>
      </c>
      <c r="H261" s="26">
        <v>0</v>
      </c>
      <c r="I261" s="23"/>
      <c r="J261" s="1"/>
      <c r="K261" s="1"/>
      <c r="L261" s="51"/>
      <c r="M261" s="26">
        <v>3000</v>
      </c>
      <c r="N261" s="23"/>
      <c r="O261" s="1"/>
      <c r="P261" s="1"/>
      <c r="Q261" s="51">
        <v>3000</v>
      </c>
      <c r="R261" s="39">
        <f t="shared" si="38"/>
        <v>0</v>
      </c>
    </row>
    <row r="262" spans="6:18" ht="60" customHeight="1" x14ac:dyDescent="0.25">
      <c r="F262" s="85"/>
      <c r="G262" s="31" t="s">
        <v>496</v>
      </c>
      <c r="H262" s="26">
        <v>0</v>
      </c>
      <c r="I262" s="23"/>
      <c r="J262" s="1"/>
      <c r="K262" s="1"/>
      <c r="L262" s="51"/>
      <c r="M262" s="26">
        <v>0</v>
      </c>
      <c r="N262" s="23"/>
      <c r="O262" s="1"/>
      <c r="P262" s="1"/>
      <c r="Q262" s="51"/>
      <c r="R262" s="39">
        <f t="shared" si="38"/>
        <v>0</v>
      </c>
    </row>
    <row r="263" spans="6:18" ht="60" customHeight="1" x14ac:dyDescent="0.25">
      <c r="F263" s="85">
        <f>F261+1</f>
        <v>40406</v>
      </c>
      <c r="G263" s="30" t="s">
        <v>105</v>
      </c>
      <c r="H263" s="26">
        <v>10000</v>
      </c>
      <c r="I263" s="23"/>
      <c r="J263" s="1"/>
      <c r="K263" s="1">
        <v>10000</v>
      </c>
      <c r="L263" s="51"/>
      <c r="M263" s="26">
        <v>40000</v>
      </c>
      <c r="N263" s="23"/>
      <c r="O263" s="1"/>
      <c r="P263" s="1">
        <v>40000</v>
      </c>
      <c r="Q263" s="51"/>
      <c r="R263" s="39">
        <f t="shared" si="38"/>
        <v>0</v>
      </c>
    </row>
    <row r="264" spans="6:18" ht="60" customHeight="1" x14ac:dyDescent="0.25">
      <c r="F264" s="85">
        <f>F263+1</f>
        <v>40407</v>
      </c>
      <c r="G264" s="30" t="s">
        <v>245</v>
      </c>
      <c r="H264" s="26">
        <v>0</v>
      </c>
      <c r="I264" s="23"/>
      <c r="J264" s="1">
        <v>0</v>
      </c>
      <c r="K264" s="1"/>
      <c r="L264" s="51"/>
      <c r="M264" s="26">
        <v>7000</v>
      </c>
      <c r="N264" s="23"/>
      <c r="O264" s="1">
        <v>7000</v>
      </c>
      <c r="P264" s="1"/>
      <c r="Q264" s="51"/>
      <c r="R264" s="39">
        <f t="shared" si="38"/>
        <v>0</v>
      </c>
    </row>
    <row r="265" spans="6:18" ht="60" customHeight="1" x14ac:dyDescent="0.25">
      <c r="F265" s="85">
        <f>F264+1</f>
        <v>40408</v>
      </c>
      <c r="G265" s="30" t="s">
        <v>108</v>
      </c>
      <c r="H265" s="26">
        <v>0</v>
      </c>
      <c r="I265" s="23"/>
      <c r="J265" s="1">
        <v>0</v>
      </c>
      <c r="K265" s="1"/>
      <c r="L265" s="51"/>
      <c r="M265" s="26">
        <v>1500</v>
      </c>
      <c r="N265" s="23"/>
      <c r="O265" s="1">
        <v>1500</v>
      </c>
      <c r="P265" s="1"/>
      <c r="Q265" s="51"/>
      <c r="R265" s="39">
        <f t="shared" si="38"/>
        <v>0</v>
      </c>
    </row>
    <row r="266" spans="6:18" ht="60" customHeight="1" x14ac:dyDescent="0.25">
      <c r="F266" s="85">
        <f>F265+1</f>
        <v>40409</v>
      </c>
      <c r="G266" s="30" t="s">
        <v>497</v>
      </c>
      <c r="H266" s="26">
        <v>2000</v>
      </c>
      <c r="I266" s="23"/>
      <c r="J266" s="1">
        <v>1000</v>
      </c>
      <c r="K266" s="1">
        <v>1000</v>
      </c>
      <c r="L266" s="51"/>
      <c r="M266" s="26">
        <v>18000</v>
      </c>
      <c r="N266" s="23"/>
      <c r="O266" s="1">
        <v>9000</v>
      </c>
      <c r="P266" s="1">
        <v>9000</v>
      </c>
      <c r="Q266" s="51"/>
      <c r="R266" s="39">
        <f t="shared" si="38"/>
        <v>0</v>
      </c>
    </row>
    <row r="267" spans="6:18" ht="60" customHeight="1" x14ac:dyDescent="0.25">
      <c r="F267" s="85"/>
      <c r="G267" s="31" t="s">
        <v>400</v>
      </c>
      <c r="H267" s="26">
        <v>0</v>
      </c>
      <c r="I267" s="23"/>
      <c r="J267" s="1"/>
      <c r="K267" s="1"/>
      <c r="L267" s="51"/>
      <c r="M267" s="26">
        <v>0</v>
      </c>
      <c r="N267" s="23"/>
      <c r="O267" s="1"/>
      <c r="P267" s="1"/>
      <c r="Q267" s="51"/>
      <c r="R267" s="39">
        <f t="shared" si="38"/>
        <v>0</v>
      </c>
    </row>
    <row r="268" spans="6:18" ht="60" customHeight="1" x14ac:dyDescent="0.25">
      <c r="F268" s="85">
        <f>F266+1</f>
        <v>40410</v>
      </c>
      <c r="G268" s="30" t="s">
        <v>221</v>
      </c>
      <c r="H268" s="26">
        <v>2000</v>
      </c>
      <c r="I268" s="23"/>
      <c r="J268" s="1">
        <v>2000</v>
      </c>
      <c r="K268" s="1"/>
      <c r="L268" s="52"/>
      <c r="M268" s="26">
        <v>0</v>
      </c>
      <c r="N268" s="23"/>
      <c r="O268" s="1">
        <v>0</v>
      </c>
      <c r="P268" s="1"/>
      <c r="Q268" s="52"/>
      <c r="R268" s="39">
        <f t="shared" si="38"/>
        <v>0</v>
      </c>
    </row>
    <row r="269" spans="6:18" ht="60" customHeight="1" x14ac:dyDescent="0.25">
      <c r="F269" s="85">
        <f>F268+1</f>
        <v>40411</v>
      </c>
      <c r="G269" s="30" t="s">
        <v>99</v>
      </c>
      <c r="H269" s="26">
        <v>3000</v>
      </c>
      <c r="I269" s="23"/>
      <c r="J269" s="1"/>
      <c r="K269" s="1">
        <v>3000</v>
      </c>
      <c r="L269" s="52"/>
      <c r="M269" s="26">
        <v>7000</v>
      </c>
      <c r="N269" s="23"/>
      <c r="O269" s="1"/>
      <c r="P269" s="1">
        <v>7000</v>
      </c>
      <c r="Q269" s="52"/>
      <c r="R269" s="39">
        <f t="shared" si="38"/>
        <v>0</v>
      </c>
    </row>
    <row r="270" spans="6:18" ht="60" customHeight="1" x14ac:dyDescent="0.25">
      <c r="F270" s="85">
        <f t="shared" ref="F270:F275" si="39">F269+1</f>
        <v>40412</v>
      </c>
      <c r="G270" s="30" t="s">
        <v>101</v>
      </c>
      <c r="H270" s="26">
        <v>2500</v>
      </c>
      <c r="I270" s="23"/>
      <c r="J270" s="1">
        <v>2500</v>
      </c>
      <c r="K270" s="1"/>
      <c r="L270" s="51"/>
      <c r="M270" s="26">
        <v>1500</v>
      </c>
      <c r="N270" s="23"/>
      <c r="O270" s="1">
        <v>1500</v>
      </c>
      <c r="P270" s="1"/>
      <c r="Q270" s="51"/>
      <c r="R270" s="39">
        <f t="shared" si="38"/>
        <v>0</v>
      </c>
    </row>
    <row r="271" spans="6:18" ht="60" customHeight="1" x14ac:dyDescent="0.25">
      <c r="F271" s="85">
        <f t="shared" si="39"/>
        <v>40413</v>
      </c>
      <c r="G271" s="30" t="s">
        <v>102</v>
      </c>
      <c r="H271" s="26">
        <v>500</v>
      </c>
      <c r="I271" s="23"/>
      <c r="J271" s="1"/>
      <c r="K271" s="1"/>
      <c r="L271" s="51">
        <v>500</v>
      </c>
      <c r="M271" s="26">
        <v>500</v>
      </c>
      <c r="N271" s="23"/>
      <c r="O271" s="1"/>
      <c r="P271" s="1"/>
      <c r="Q271" s="51">
        <v>500</v>
      </c>
      <c r="R271" s="39">
        <f t="shared" si="38"/>
        <v>0</v>
      </c>
    </row>
    <row r="272" spans="6:18" ht="60" customHeight="1" x14ac:dyDescent="0.25">
      <c r="F272" s="85">
        <f t="shared" si="39"/>
        <v>40414</v>
      </c>
      <c r="G272" s="30" t="s">
        <v>233</v>
      </c>
      <c r="H272" s="26">
        <v>2000</v>
      </c>
      <c r="I272" s="23"/>
      <c r="J272" s="1"/>
      <c r="K272" s="1"/>
      <c r="L272" s="51">
        <v>2000</v>
      </c>
      <c r="M272" s="26">
        <v>0</v>
      </c>
      <c r="N272" s="23"/>
      <c r="O272" s="1"/>
      <c r="P272" s="1"/>
      <c r="Q272" s="51">
        <v>0</v>
      </c>
      <c r="R272" s="39">
        <f t="shared" si="38"/>
        <v>0</v>
      </c>
    </row>
    <row r="273" spans="6:18" ht="60" customHeight="1" x14ac:dyDescent="0.25">
      <c r="F273" s="85">
        <f t="shared" si="39"/>
        <v>40415</v>
      </c>
      <c r="G273" s="30" t="s">
        <v>107</v>
      </c>
      <c r="H273" s="26">
        <v>200</v>
      </c>
      <c r="I273" s="23"/>
      <c r="J273" s="1">
        <v>200</v>
      </c>
      <c r="K273" s="1"/>
      <c r="L273" s="51"/>
      <c r="M273" s="26">
        <v>300</v>
      </c>
      <c r="N273" s="23"/>
      <c r="O273" s="1">
        <v>300</v>
      </c>
      <c r="P273" s="1"/>
      <c r="Q273" s="51"/>
      <c r="R273" s="39">
        <f t="shared" si="38"/>
        <v>0</v>
      </c>
    </row>
    <row r="274" spans="6:18" ht="60" customHeight="1" x14ac:dyDescent="0.25">
      <c r="F274" s="85">
        <f t="shared" si="39"/>
        <v>40416</v>
      </c>
      <c r="G274" s="30" t="s">
        <v>109</v>
      </c>
      <c r="H274" s="26">
        <v>0</v>
      </c>
      <c r="I274" s="23"/>
      <c r="J274" s="1"/>
      <c r="K274" s="1"/>
      <c r="L274" s="51">
        <v>0</v>
      </c>
      <c r="M274" s="26">
        <v>150</v>
      </c>
      <c r="N274" s="23"/>
      <c r="O274" s="1"/>
      <c r="P274" s="1"/>
      <c r="Q274" s="51">
        <v>150</v>
      </c>
      <c r="R274" s="39">
        <f t="shared" si="38"/>
        <v>0</v>
      </c>
    </row>
    <row r="275" spans="6:18" ht="60" customHeight="1" x14ac:dyDescent="0.25">
      <c r="F275" s="85">
        <f t="shared" si="39"/>
        <v>40417</v>
      </c>
      <c r="G275" s="30" t="s">
        <v>111</v>
      </c>
      <c r="H275" s="26">
        <v>0</v>
      </c>
      <c r="I275" s="23"/>
      <c r="J275" s="1"/>
      <c r="K275" s="1"/>
      <c r="L275" s="51">
        <v>0</v>
      </c>
      <c r="M275" s="26">
        <v>250</v>
      </c>
      <c r="N275" s="23"/>
      <c r="O275" s="1"/>
      <c r="P275" s="1"/>
      <c r="Q275" s="51">
        <v>250</v>
      </c>
      <c r="R275" s="39">
        <f t="shared" si="38"/>
        <v>0</v>
      </c>
    </row>
    <row r="276" spans="6:18" ht="60" customHeight="1" x14ac:dyDescent="0.25">
      <c r="F276" s="85"/>
      <c r="G276" s="31" t="s">
        <v>401</v>
      </c>
      <c r="H276" s="26">
        <v>0</v>
      </c>
      <c r="I276" s="23"/>
      <c r="J276" s="1"/>
      <c r="K276" s="1"/>
      <c r="L276" s="52"/>
      <c r="M276" s="26">
        <v>0</v>
      </c>
      <c r="N276" s="23"/>
      <c r="O276" s="1"/>
      <c r="P276" s="1"/>
      <c r="Q276" s="52"/>
      <c r="R276" s="39">
        <f t="shared" si="38"/>
        <v>0</v>
      </c>
    </row>
    <row r="277" spans="6:18" ht="60" customHeight="1" x14ac:dyDescent="0.25">
      <c r="F277" s="85">
        <f>F275+1</f>
        <v>40418</v>
      </c>
      <c r="G277" s="30" t="s">
        <v>114</v>
      </c>
      <c r="H277" s="26">
        <v>3000</v>
      </c>
      <c r="I277" s="23"/>
      <c r="J277" s="1">
        <v>1500</v>
      </c>
      <c r="K277" s="1"/>
      <c r="L277" s="51">
        <v>1500</v>
      </c>
      <c r="M277" s="26">
        <v>1500</v>
      </c>
      <c r="N277" s="23"/>
      <c r="O277" s="1">
        <v>750</v>
      </c>
      <c r="P277" s="1"/>
      <c r="Q277" s="51">
        <v>750</v>
      </c>
      <c r="R277" s="39">
        <f t="shared" si="38"/>
        <v>0</v>
      </c>
    </row>
    <row r="278" spans="6:18" ht="60" customHeight="1" x14ac:dyDescent="0.25">
      <c r="F278" s="85">
        <f>F277+1</f>
        <v>40419</v>
      </c>
      <c r="G278" s="30" t="s">
        <v>491</v>
      </c>
      <c r="H278" s="26">
        <v>200</v>
      </c>
      <c r="I278" s="23"/>
      <c r="J278" s="1"/>
      <c r="K278" s="1">
        <v>200</v>
      </c>
      <c r="L278" s="51"/>
      <c r="M278" s="26"/>
      <c r="N278" s="23"/>
      <c r="O278" s="1"/>
      <c r="P278" s="1"/>
      <c r="Q278" s="51"/>
      <c r="R278" s="39"/>
    </row>
    <row r="279" spans="6:18" ht="60" customHeight="1" x14ac:dyDescent="0.25">
      <c r="F279" s="85">
        <f>F278+1</f>
        <v>40420</v>
      </c>
      <c r="G279" s="30" t="s">
        <v>402</v>
      </c>
      <c r="H279" s="26">
        <v>0</v>
      </c>
      <c r="I279" s="23"/>
      <c r="J279" s="1">
        <v>0</v>
      </c>
      <c r="K279" s="1"/>
      <c r="L279" s="51"/>
      <c r="M279" s="26">
        <v>800</v>
      </c>
      <c r="N279" s="23"/>
      <c r="O279" s="1"/>
      <c r="P279" s="1"/>
      <c r="Q279" s="51">
        <v>800</v>
      </c>
      <c r="R279" s="39">
        <f t="shared" si="38"/>
        <v>0</v>
      </c>
    </row>
    <row r="280" spans="6:18" ht="60" customHeight="1" x14ac:dyDescent="0.25">
      <c r="F280" s="85">
        <f>F279+1</f>
        <v>40421</v>
      </c>
      <c r="G280" s="30" t="s">
        <v>324</v>
      </c>
      <c r="H280" s="26">
        <v>0</v>
      </c>
      <c r="I280" s="23"/>
      <c r="J280" s="1">
        <v>0</v>
      </c>
      <c r="K280" s="1"/>
      <c r="L280" s="51"/>
      <c r="M280" s="26">
        <v>200</v>
      </c>
      <c r="N280" s="23"/>
      <c r="O280" s="1">
        <v>200</v>
      </c>
      <c r="P280" s="1"/>
      <c r="Q280" s="51"/>
      <c r="R280" s="39">
        <f t="shared" si="38"/>
        <v>0</v>
      </c>
    </row>
    <row r="281" spans="6:18" ht="60" customHeight="1" x14ac:dyDescent="0.25">
      <c r="F281" s="85"/>
      <c r="G281" s="31" t="s">
        <v>396</v>
      </c>
      <c r="H281" s="26">
        <v>0</v>
      </c>
      <c r="I281" s="23"/>
      <c r="J281" s="1"/>
      <c r="K281" s="1"/>
      <c r="L281" s="52"/>
      <c r="M281" s="26">
        <v>0</v>
      </c>
      <c r="N281" s="23"/>
      <c r="O281" s="1"/>
      <c r="P281" s="1"/>
      <c r="Q281" s="52"/>
      <c r="R281" s="39">
        <f t="shared" si="38"/>
        <v>0</v>
      </c>
    </row>
    <row r="282" spans="6:18" ht="60" customHeight="1" x14ac:dyDescent="0.25">
      <c r="F282" s="85">
        <f>F280+1</f>
        <v>40422</v>
      </c>
      <c r="G282" s="30" t="s">
        <v>471</v>
      </c>
      <c r="H282" s="26">
        <v>1500</v>
      </c>
      <c r="I282" s="23"/>
      <c r="J282" s="1"/>
      <c r="K282" s="1"/>
      <c r="L282" s="52">
        <v>1500</v>
      </c>
      <c r="M282" s="26">
        <v>1500</v>
      </c>
      <c r="N282" s="23"/>
      <c r="O282" s="1"/>
      <c r="P282" s="1"/>
      <c r="Q282" s="52">
        <v>1500</v>
      </c>
      <c r="R282" s="39">
        <f t="shared" si="38"/>
        <v>0</v>
      </c>
    </row>
    <row r="283" spans="6:18" ht="60" customHeight="1" x14ac:dyDescent="0.25">
      <c r="F283" s="85">
        <f>F282+1</f>
        <v>40423</v>
      </c>
      <c r="G283" s="30" t="s">
        <v>403</v>
      </c>
      <c r="H283" s="26">
        <v>500</v>
      </c>
      <c r="I283" s="23"/>
      <c r="J283" s="1"/>
      <c r="K283" s="1"/>
      <c r="L283" s="52">
        <v>500</v>
      </c>
      <c r="M283" s="26">
        <v>0</v>
      </c>
      <c r="N283" s="23"/>
      <c r="O283" s="1"/>
      <c r="P283" s="1"/>
      <c r="Q283" s="52">
        <v>0</v>
      </c>
      <c r="R283" s="39">
        <f t="shared" si="38"/>
        <v>0</v>
      </c>
    </row>
    <row r="284" spans="6:18" ht="60" customHeight="1" x14ac:dyDescent="0.25">
      <c r="F284" s="85"/>
      <c r="G284" s="31" t="s">
        <v>404</v>
      </c>
      <c r="H284" s="26">
        <v>0</v>
      </c>
      <c r="I284" s="23"/>
      <c r="J284" s="1"/>
      <c r="K284" s="1"/>
      <c r="L284" s="52"/>
      <c r="M284" s="26">
        <v>0</v>
      </c>
      <c r="N284" s="23"/>
      <c r="O284" s="1"/>
      <c r="P284" s="1"/>
      <c r="Q284" s="52"/>
      <c r="R284" s="39">
        <f t="shared" si="38"/>
        <v>0</v>
      </c>
    </row>
    <row r="285" spans="6:18" ht="60" customHeight="1" x14ac:dyDescent="0.25">
      <c r="F285" s="85">
        <f>F283+1</f>
        <v>40424</v>
      </c>
      <c r="G285" s="30" t="s">
        <v>100</v>
      </c>
      <c r="H285" s="26">
        <v>200</v>
      </c>
      <c r="I285" s="23"/>
      <c r="J285" s="1"/>
      <c r="K285" s="1"/>
      <c r="L285" s="51">
        <v>200</v>
      </c>
      <c r="M285" s="26">
        <v>500</v>
      </c>
      <c r="N285" s="23"/>
      <c r="O285" s="1"/>
      <c r="P285" s="1"/>
      <c r="Q285" s="51">
        <v>500</v>
      </c>
      <c r="R285" s="39">
        <f t="shared" si="38"/>
        <v>0</v>
      </c>
    </row>
    <row r="286" spans="6:18" ht="60" customHeight="1" x14ac:dyDescent="0.25">
      <c r="F286" s="85">
        <f>F285+1</f>
        <v>40425</v>
      </c>
      <c r="G286" s="30" t="s">
        <v>232</v>
      </c>
      <c r="H286" s="26">
        <v>2500</v>
      </c>
      <c r="I286" s="23"/>
      <c r="J286" s="1">
        <v>2500</v>
      </c>
      <c r="K286" s="1"/>
      <c r="L286" s="51"/>
      <c r="M286" s="26">
        <v>0</v>
      </c>
      <c r="N286" s="23"/>
      <c r="O286" s="1">
        <v>0</v>
      </c>
      <c r="P286" s="1"/>
      <c r="Q286" s="51"/>
      <c r="R286" s="39">
        <f t="shared" si="38"/>
        <v>0</v>
      </c>
    </row>
    <row r="287" spans="6:18" ht="60" customHeight="1" x14ac:dyDescent="0.25">
      <c r="F287" s="85"/>
      <c r="G287" s="31" t="s">
        <v>263</v>
      </c>
      <c r="H287" s="26">
        <v>0</v>
      </c>
      <c r="I287" s="23"/>
      <c r="J287" s="1"/>
      <c r="K287" s="1"/>
      <c r="L287" s="52"/>
      <c r="M287" s="26">
        <v>0</v>
      </c>
      <c r="N287" s="23"/>
      <c r="O287" s="1"/>
      <c r="P287" s="1"/>
      <c r="Q287" s="52"/>
      <c r="R287" s="39">
        <f t="shared" si="38"/>
        <v>0</v>
      </c>
    </row>
    <row r="288" spans="6:18" ht="60" customHeight="1" x14ac:dyDescent="0.25">
      <c r="F288" s="85">
        <f>F286+1</f>
        <v>40426</v>
      </c>
      <c r="G288" s="30" t="s">
        <v>263</v>
      </c>
      <c r="H288" s="26">
        <v>0</v>
      </c>
      <c r="I288" s="23"/>
      <c r="J288" s="1"/>
      <c r="K288" s="1"/>
      <c r="L288" s="52">
        <v>0</v>
      </c>
      <c r="M288" s="26">
        <v>1000</v>
      </c>
      <c r="N288" s="23"/>
      <c r="O288" s="1"/>
      <c r="P288" s="1"/>
      <c r="Q288" s="52">
        <v>1000</v>
      </c>
      <c r="R288" s="39">
        <f t="shared" si="38"/>
        <v>0</v>
      </c>
    </row>
    <row r="289" spans="6:18" ht="60" customHeight="1" x14ac:dyDescent="0.25">
      <c r="F289" s="85"/>
      <c r="G289" s="31" t="s">
        <v>405</v>
      </c>
      <c r="H289" s="26">
        <v>0</v>
      </c>
      <c r="I289" s="23"/>
      <c r="J289" s="1"/>
      <c r="K289" s="1"/>
      <c r="L289" s="52"/>
      <c r="M289" s="26">
        <v>0</v>
      </c>
      <c r="N289" s="23"/>
      <c r="O289" s="1"/>
      <c r="P289" s="1"/>
      <c r="Q289" s="52"/>
      <c r="R289" s="39">
        <f t="shared" si="38"/>
        <v>0</v>
      </c>
    </row>
    <row r="290" spans="6:18" ht="60" customHeight="1" x14ac:dyDescent="0.25">
      <c r="F290" s="85">
        <f>F288+1</f>
        <v>40427</v>
      </c>
      <c r="G290" s="30" t="s">
        <v>406</v>
      </c>
      <c r="H290" s="26">
        <v>0</v>
      </c>
      <c r="I290" s="23"/>
      <c r="J290" s="1"/>
      <c r="K290" s="1">
        <v>0</v>
      </c>
      <c r="L290" s="52"/>
      <c r="M290" s="26">
        <v>1000</v>
      </c>
      <c r="N290" s="23"/>
      <c r="O290" s="1">
        <v>1000</v>
      </c>
      <c r="P290" s="1"/>
      <c r="Q290" s="52"/>
      <c r="R290" s="39">
        <f t="shared" si="38"/>
        <v>0</v>
      </c>
    </row>
    <row r="291" spans="6:18" ht="60" customHeight="1" x14ac:dyDescent="0.25">
      <c r="F291" s="85"/>
      <c r="G291" s="31" t="s">
        <v>407</v>
      </c>
      <c r="H291" s="26">
        <v>0</v>
      </c>
      <c r="I291" s="23"/>
      <c r="J291" s="1"/>
      <c r="K291" s="1"/>
      <c r="L291" s="52"/>
      <c r="M291" s="26">
        <v>0</v>
      </c>
      <c r="N291" s="23"/>
      <c r="O291" s="1"/>
      <c r="P291" s="1"/>
      <c r="Q291" s="52"/>
      <c r="R291" s="39">
        <f t="shared" si="38"/>
        <v>0</v>
      </c>
    </row>
    <row r="292" spans="6:18" ht="60" customHeight="1" x14ac:dyDescent="0.25">
      <c r="F292" s="85">
        <f>F290+1</f>
        <v>40428</v>
      </c>
      <c r="G292" s="30" t="s">
        <v>98</v>
      </c>
      <c r="H292" s="26">
        <v>250</v>
      </c>
      <c r="I292" s="23"/>
      <c r="J292" s="1"/>
      <c r="K292" s="1">
        <v>250</v>
      </c>
      <c r="L292" s="52"/>
      <c r="M292" s="26">
        <v>0</v>
      </c>
      <c r="N292" s="23"/>
      <c r="O292" s="1">
        <v>0</v>
      </c>
      <c r="P292" s="1"/>
      <c r="Q292" s="52"/>
      <c r="R292" s="39">
        <f t="shared" si="38"/>
        <v>0</v>
      </c>
    </row>
    <row r="293" spans="6:18" ht="60" customHeight="1" x14ac:dyDescent="0.25">
      <c r="F293" s="85">
        <f>F292+1</f>
        <v>40429</v>
      </c>
      <c r="G293" s="30" t="s">
        <v>106</v>
      </c>
      <c r="H293" s="26">
        <v>350</v>
      </c>
      <c r="I293" s="23"/>
      <c r="J293" s="1"/>
      <c r="K293" s="1">
        <v>350</v>
      </c>
      <c r="L293" s="51"/>
      <c r="M293" s="26">
        <v>0</v>
      </c>
      <c r="N293" s="23"/>
      <c r="O293" s="1"/>
      <c r="P293" s="1">
        <v>0</v>
      </c>
      <c r="Q293" s="51"/>
      <c r="R293" s="39">
        <f t="shared" si="38"/>
        <v>0</v>
      </c>
    </row>
    <row r="294" spans="6:18" ht="60" customHeight="1" x14ac:dyDescent="0.25">
      <c r="F294" s="85"/>
      <c r="G294" s="31" t="s">
        <v>408</v>
      </c>
      <c r="H294" s="26">
        <v>0</v>
      </c>
      <c r="I294" s="23"/>
      <c r="J294" s="1"/>
      <c r="K294" s="1"/>
      <c r="L294" s="51"/>
      <c r="M294" s="26">
        <v>0</v>
      </c>
      <c r="N294" s="23"/>
      <c r="O294" s="1"/>
      <c r="P294" s="1"/>
      <c r="Q294" s="51"/>
      <c r="R294" s="39">
        <f t="shared" si="38"/>
        <v>0</v>
      </c>
    </row>
    <row r="295" spans="6:18" ht="60" customHeight="1" x14ac:dyDescent="0.25">
      <c r="F295" s="85">
        <f>F293+1</f>
        <v>40430</v>
      </c>
      <c r="G295" s="30" t="s">
        <v>103</v>
      </c>
      <c r="H295" s="26">
        <v>20</v>
      </c>
      <c r="I295" s="23"/>
      <c r="J295" s="1"/>
      <c r="K295" s="1"/>
      <c r="L295" s="51">
        <v>20</v>
      </c>
      <c r="M295" s="26">
        <v>30</v>
      </c>
      <c r="N295" s="23"/>
      <c r="O295" s="1"/>
      <c r="P295" s="1"/>
      <c r="Q295" s="51">
        <v>30</v>
      </c>
      <c r="R295" s="39">
        <f t="shared" si="38"/>
        <v>0</v>
      </c>
    </row>
    <row r="296" spans="6:18" ht="60" customHeight="1" x14ac:dyDescent="0.25">
      <c r="F296" s="85">
        <f>F295+1</f>
        <v>40431</v>
      </c>
      <c r="G296" s="30" t="s">
        <v>104</v>
      </c>
      <c r="H296" s="26">
        <v>20</v>
      </c>
      <c r="I296" s="23"/>
      <c r="J296" s="1"/>
      <c r="K296" s="1"/>
      <c r="L296" s="51">
        <v>20</v>
      </c>
      <c r="M296" s="26">
        <v>100</v>
      </c>
      <c r="N296" s="23"/>
      <c r="O296" s="1"/>
      <c r="P296" s="1"/>
      <c r="Q296" s="51">
        <v>100</v>
      </c>
      <c r="R296" s="39">
        <f t="shared" si="38"/>
        <v>0</v>
      </c>
    </row>
    <row r="297" spans="6:18" ht="60" customHeight="1" x14ac:dyDescent="0.25">
      <c r="F297" s="69"/>
      <c r="G297" s="31" t="s">
        <v>410</v>
      </c>
      <c r="H297" s="28">
        <f>SUM(H257:H296)</f>
        <v>32190</v>
      </c>
      <c r="I297" s="24">
        <f t="shared" ref="I297:Q297" si="40">SUM(I257:I296)</f>
        <v>0</v>
      </c>
      <c r="J297" s="2">
        <f t="shared" si="40"/>
        <v>9900</v>
      </c>
      <c r="K297" s="2">
        <f t="shared" si="40"/>
        <v>14850</v>
      </c>
      <c r="L297" s="25">
        <f t="shared" si="40"/>
        <v>7440</v>
      </c>
      <c r="M297" s="28">
        <f t="shared" si="40"/>
        <v>86080</v>
      </c>
      <c r="N297" s="24">
        <f t="shared" si="40"/>
        <v>0</v>
      </c>
      <c r="O297" s="2">
        <f t="shared" si="40"/>
        <v>21250</v>
      </c>
      <c r="P297" s="2">
        <f t="shared" si="40"/>
        <v>56000</v>
      </c>
      <c r="Q297" s="25">
        <f t="shared" si="40"/>
        <v>8830</v>
      </c>
      <c r="R297" s="39">
        <f t="shared" si="38"/>
        <v>0</v>
      </c>
    </row>
    <row r="298" spans="6:18" ht="60" customHeight="1" x14ac:dyDescent="0.25">
      <c r="F298" s="85">
        <v>40500</v>
      </c>
      <c r="G298" s="29" t="s">
        <v>409</v>
      </c>
      <c r="H298" s="26"/>
      <c r="I298" s="23"/>
      <c r="J298" s="1"/>
      <c r="K298" s="1"/>
      <c r="L298" s="51"/>
      <c r="M298" s="26"/>
      <c r="N298" s="23"/>
      <c r="O298" s="1"/>
      <c r="P298" s="1"/>
      <c r="Q298" s="51"/>
      <c r="R298" s="39">
        <f t="shared" si="38"/>
        <v>0</v>
      </c>
    </row>
    <row r="299" spans="6:18" ht="60" customHeight="1" x14ac:dyDescent="0.25">
      <c r="F299" s="85">
        <f>F298+1</f>
        <v>40501</v>
      </c>
      <c r="G299" s="30" t="s">
        <v>115</v>
      </c>
      <c r="H299" s="26">
        <v>1300</v>
      </c>
      <c r="I299" s="23"/>
      <c r="J299" s="1"/>
      <c r="K299" s="1"/>
      <c r="L299" s="51">
        <v>1300</v>
      </c>
      <c r="M299" s="26">
        <v>0</v>
      </c>
      <c r="N299" s="23"/>
      <c r="O299" s="1"/>
      <c r="P299" s="1"/>
      <c r="Q299" s="51">
        <v>0</v>
      </c>
      <c r="R299" s="39">
        <f t="shared" si="38"/>
        <v>0</v>
      </c>
    </row>
    <row r="300" spans="6:18" ht="60" customHeight="1" x14ac:dyDescent="0.25">
      <c r="F300" s="85">
        <f t="shared" ref="F300:F308" si="41">F299+1</f>
        <v>40502</v>
      </c>
      <c r="G300" s="30" t="s">
        <v>116</v>
      </c>
      <c r="H300" s="26">
        <v>1300</v>
      </c>
      <c r="I300" s="23"/>
      <c r="J300" s="1"/>
      <c r="K300" s="1"/>
      <c r="L300" s="51">
        <v>1300</v>
      </c>
      <c r="M300" s="26">
        <v>0</v>
      </c>
      <c r="N300" s="23"/>
      <c r="O300" s="1"/>
      <c r="P300" s="1"/>
      <c r="Q300" s="51">
        <v>0</v>
      </c>
      <c r="R300" s="39">
        <f t="shared" si="38"/>
        <v>0</v>
      </c>
    </row>
    <row r="301" spans="6:18" ht="60" customHeight="1" x14ac:dyDescent="0.25">
      <c r="F301" s="85">
        <f t="shared" si="41"/>
        <v>40503</v>
      </c>
      <c r="G301" s="30" t="s">
        <v>117</v>
      </c>
      <c r="H301" s="26">
        <v>20</v>
      </c>
      <c r="I301" s="23"/>
      <c r="J301" s="1"/>
      <c r="K301" s="1"/>
      <c r="L301" s="51">
        <v>20</v>
      </c>
      <c r="M301" s="26">
        <v>0</v>
      </c>
      <c r="N301" s="23"/>
      <c r="O301" s="1"/>
      <c r="P301" s="1"/>
      <c r="Q301" s="51">
        <v>0</v>
      </c>
      <c r="R301" s="39">
        <f t="shared" si="38"/>
        <v>0</v>
      </c>
    </row>
    <row r="302" spans="6:18" ht="60" customHeight="1" x14ac:dyDescent="0.25">
      <c r="F302" s="85">
        <f t="shared" si="41"/>
        <v>40504</v>
      </c>
      <c r="G302" s="30" t="s">
        <v>118</v>
      </c>
      <c r="H302" s="26">
        <v>370</v>
      </c>
      <c r="I302" s="23"/>
      <c r="J302" s="1"/>
      <c r="K302" s="1"/>
      <c r="L302" s="51">
        <v>370</v>
      </c>
      <c r="M302" s="26">
        <v>0</v>
      </c>
      <c r="N302" s="23"/>
      <c r="O302" s="1"/>
      <c r="P302" s="1"/>
      <c r="Q302" s="51">
        <v>0</v>
      </c>
      <c r="R302" s="39">
        <f t="shared" si="38"/>
        <v>0</v>
      </c>
    </row>
    <row r="303" spans="6:18" ht="60" customHeight="1" x14ac:dyDescent="0.25">
      <c r="F303" s="85">
        <f t="shared" si="41"/>
        <v>40505</v>
      </c>
      <c r="G303" s="30" t="s">
        <v>316</v>
      </c>
      <c r="H303" s="26">
        <v>500</v>
      </c>
      <c r="I303" s="23"/>
      <c r="J303" s="1"/>
      <c r="K303" s="1"/>
      <c r="L303" s="51">
        <v>500</v>
      </c>
      <c r="M303" s="26">
        <v>0</v>
      </c>
      <c r="N303" s="23"/>
      <c r="O303" s="1"/>
      <c r="P303" s="1"/>
      <c r="Q303" s="51">
        <v>0</v>
      </c>
      <c r="R303" s="39">
        <f t="shared" si="38"/>
        <v>0</v>
      </c>
    </row>
    <row r="304" spans="6:18" ht="60" customHeight="1" x14ac:dyDescent="0.25">
      <c r="F304" s="85">
        <f t="shared" si="41"/>
        <v>40506</v>
      </c>
      <c r="G304" s="30" t="s">
        <v>119</v>
      </c>
      <c r="H304" s="26">
        <v>1000</v>
      </c>
      <c r="I304" s="23"/>
      <c r="J304" s="1"/>
      <c r="K304" s="1"/>
      <c r="L304" s="51">
        <v>1000</v>
      </c>
      <c r="M304" s="26">
        <v>0</v>
      </c>
      <c r="N304" s="23"/>
      <c r="O304" s="1"/>
      <c r="P304" s="1"/>
      <c r="Q304" s="51">
        <v>0</v>
      </c>
      <c r="R304" s="39">
        <f t="shared" si="38"/>
        <v>0</v>
      </c>
    </row>
    <row r="305" spans="6:18" ht="60" customHeight="1" x14ac:dyDescent="0.25">
      <c r="F305" s="85">
        <f t="shared" si="41"/>
        <v>40507</v>
      </c>
      <c r="G305" s="30" t="s">
        <v>120</v>
      </c>
      <c r="H305" s="26">
        <v>900</v>
      </c>
      <c r="I305" s="23"/>
      <c r="J305" s="1"/>
      <c r="K305" s="1"/>
      <c r="L305" s="51">
        <v>900</v>
      </c>
      <c r="M305" s="26">
        <v>0</v>
      </c>
      <c r="N305" s="23"/>
      <c r="O305" s="1"/>
      <c r="P305" s="1"/>
      <c r="Q305" s="51">
        <v>0</v>
      </c>
      <c r="R305" s="39">
        <f t="shared" si="38"/>
        <v>0</v>
      </c>
    </row>
    <row r="306" spans="6:18" ht="60" customHeight="1" x14ac:dyDescent="0.25">
      <c r="F306" s="85">
        <f t="shared" si="41"/>
        <v>40508</v>
      </c>
      <c r="G306" s="30" t="s">
        <v>121</v>
      </c>
      <c r="H306" s="26">
        <v>0</v>
      </c>
      <c r="I306" s="23"/>
      <c r="J306" s="1"/>
      <c r="K306" s="1"/>
      <c r="L306" s="51">
        <v>0</v>
      </c>
      <c r="M306" s="26">
        <v>500</v>
      </c>
      <c r="N306" s="23"/>
      <c r="O306" s="1"/>
      <c r="P306" s="1"/>
      <c r="Q306" s="51">
        <v>500</v>
      </c>
      <c r="R306" s="39">
        <f t="shared" si="38"/>
        <v>0</v>
      </c>
    </row>
    <row r="307" spans="6:18" ht="60" customHeight="1" x14ac:dyDescent="0.25">
      <c r="F307" s="85">
        <f t="shared" si="41"/>
        <v>40509</v>
      </c>
      <c r="G307" s="30" t="s">
        <v>378</v>
      </c>
      <c r="H307" s="26">
        <v>350</v>
      </c>
      <c r="I307" s="23"/>
      <c r="J307" s="1"/>
      <c r="K307" s="1"/>
      <c r="L307" s="51">
        <v>350</v>
      </c>
      <c r="M307" s="26">
        <v>0</v>
      </c>
      <c r="N307" s="23"/>
      <c r="O307" s="1"/>
      <c r="P307" s="1"/>
      <c r="Q307" s="51">
        <v>0</v>
      </c>
      <c r="R307" s="39">
        <f t="shared" si="38"/>
        <v>0</v>
      </c>
    </row>
    <row r="308" spans="6:18" ht="60" customHeight="1" x14ac:dyDescent="0.25">
      <c r="F308" s="85">
        <f t="shared" si="41"/>
        <v>40510</v>
      </c>
      <c r="G308" s="30" t="s">
        <v>294</v>
      </c>
      <c r="H308" s="26">
        <v>5</v>
      </c>
      <c r="I308" s="23"/>
      <c r="J308" s="1"/>
      <c r="K308" s="1"/>
      <c r="L308" s="51">
        <v>5</v>
      </c>
      <c r="M308" s="26">
        <v>0</v>
      </c>
      <c r="N308" s="23"/>
      <c r="O308" s="1"/>
      <c r="P308" s="1"/>
      <c r="Q308" s="51">
        <v>0</v>
      </c>
      <c r="R308" s="39">
        <f t="shared" si="38"/>
        <v>0</v>
      </c>
    </row>
    <row r="309" spans="6:18" ht="60" customHeight="1" x14ac:dyDescent="0.25">
      <c r="F309" s="69"/>
      <c r="G309" s="31" t="s">
        <v>122</v>
      </c>
      <c r="H309" s="28">
        <f>SUM(H299:H308)</f>
        <v>5745</v>
      </c>
      <c r="I309" s="24">
        <f t="shared" ref="I309:Q309" si="42">SUM(I299:I308)</f>
        <v>0</v>
      </c>
      <c r="J309" s="2">
        <f t="shared" si="42"/>
        <v>0</v>
      </c>
      <c r="K309" s="2">
        <f t="shared" si="42"/>
        <v>0</v>
      </c>
      <c r="L309" s="25">
        <f t="shared" si="42"/>
        <v>5745</v>
      </c>
      <c r="M309" s="28">
        <f t="shared" si="42"/>
        <v>500</v>
      </c>
      <c r="N309" s="24">
        <f t="shared" si="42"/>
        <v>0</v>
      </c>
      <c r="O309" s="2">
        <f t="shared" si="42"/>
        <v>0</v>
      </c>
      <c r="P309" s="2">
        <f t="shared" si="42"/>
        <v>0</v>
      </c>
      <c r="Q309" s="25">
        <f t="shared" si="42"/>
        <v>500</v>
      </c>
      <c r="R309" s="39">
        <f t="shared" si="38"/>
        <v>0</v>
      </c>
    </row>
    <row r="310" spans="6:18" ht="60" customHeight="1" x14ac:dyDescent="0.25">
      <c r="F310" s="85">
        <v>40600</v>
      </c>
      <c r="G310" s="29" t="s">
        <v>123</v>
      </c>
      <c r="H310" s="26"/>
      <c r="I310" s="23"/>
      <c r="J310" s="1"/>
      <c r="K310" s="1"/>
      <c r="L310" s="51"/>
      <c r="M310" s="26"/>
      <c r="N310" s="23"/>
      <c r="O310" s="1"/>
      <c r="P310" s="1"/>
      <c r="Q310" s="51"/>
      <c r="R310" s="39">
        <f t="shared" si="38"/>
        <v>0</v>
      </c>
    </row>
    <row r="311" spans="6:18" ht="60" customHeight="1" x14ac:dyDescent="0.25">
      <c r="F311" s="85"/>
      <c r="G311" s="31" t="s">
        <v>384</v>
      </c>
      <c r="H311" s="26"/>
      <c r="I311" s="23"/>
      <c r="J311" s="1"/>
      <c r="K311" s="1"/>
      <c r="L311" s="51"/>
      <c r="M311" s="26"/>
      <c r="N311" s="23"/>
      <c r="O311" s="1"/>
      <c r="P311" s="1"/>
      <c r="Q311" s="51"/>
      <c r="R311" s="39">
        <f t="shared" si="38"/>
        <v>0</v>
      </c>
    </row>
    <row r="312" spans="6:18" ht="60" customHeight="1" x14ac:dyDescent="0.25">
      <c r="F312" s="85">
        <f>F310+1</f>
        <v>40601</v>
      </c>
      <c r="G312" s="30" t="s">
        <v>498</v>
      </c>
      <c r="H312" s="26">
        <v>2000</v>
      </c>
      <c r="I312" s="23"/>
      <c r="J312" s="1"/>
      <c r="K312" s="1"/>
      <c r="L312" s="51">
        <v>2000</v>
      </c>
      <c r="M312" s="26">
        <v>0</v>
      </c>
      <c r="N312" s="23"/>
      <c r="O312" s="1"/>
      <c r="P312" s="1"/>
      <c r="Q312" s="51">
        <v>0</v>
      </c>
      <c r="R312" s="39">
        <f t="shared" si="38"/>
        <v>0</v>
      </c>
    </row>
    <row r="313" spans="6:18" ht="60" customHeight="1" x14ac:dyDescent="0.25">
      <c r="F313" s="85"/>
      <c r="G313" s="31" t="s">
        <v>413</v>
      </c>
      <c r="H313" s="26">
        <v>0</v>
      </c>
      <c r="I313" s="23"/>
      <c r="J313" s="1"/>
      <c r="K313" s="1"/>
      <c r="L313" s="51"/>
      <c r="M313" s="26">
        <v>0</v>
      </c>
      <c r="N313" s="23"/>
      <c r="O313" s="1"/>
      <c r="P313" s="1"/>
      <c r="Q313" s="51"/>
      <c r="R313" s="39">
        <f t="shared" si="38"/>
        <v>0</v>
      </c>
    </row>
    <row r="314" spans="6:18" ht="60" customHeight="1" x14ac:dyDescent="0.25">
      <c r="F314" s="85">
        <f>F312+1</f>
        <v>40602</v>
      </c>
      <c r="G314" s="30" t="s">
        <v>499</v>
      </c>
      <c r="H314" s="26">
        <v>2500</v>
      </c>
      <c r="I314" s="23"/>
      <c r="J314" s="1"/>
      <c r="K314" s="1">
        <v>1250</v>
      </c>
      <c r="L314" s="51">
        <v>1250</v>
      </c>
      <c r="M314" s="26">
        <v>0</v>
      </c>
      <c r="N314" s="23"/>
      <c r="O314" s="1"/>
      <c r="P314" s="1"/>
      <c r="Q314" s="51">
        <v>0</v>
      </c>
      <c r="R314" s="39">
        <f t="shared" si="38"/>
        <v>0</v>
      </c>
    </row>
    <row r="315" spans="6:18" ht="60" customHeight="1" x14ac:dyDescent="0.25">
      <c r="F315" s="85">
        <f>F314+1</f>
        <v>40603</v>
      </c>
      <c r="G315" s="30" t="s">
        <v>124</v>
      </c>
      <c r="H315" s="26">
        <v>600</v>
      </c>
      <c r="I315" s="23"/>
      <c r="J315" s="1"/>
      <c r="K315" s="6"/>
      <c r="L315" s="51">
        <v>600</v>
      </c>
      <c r="M315" s="26">
        <v>0</v>
      </c>
      <c r="N315" s="23"/>
      <c r="O315" s="1"/>
      <c r="P315" s="6"/>
      <c r="Q315" s="51">
        <v>0</v>
      </c>
      <c r="R315" s="39">
        <f t="shared" si="38"/>
        <v>0</v>
      </c>
    </row>
    <row r="316" spans="6:18" ht="60" customHeight="1" x14ac:dyDescent="0.25">
      <c r="F316" s="85">
        <f>F315+1</f>
        <v>40604</v>
      </c>
      <c r="G316" s="30" t="s">
        <v>212</v>
      </c>
      <c r="H316" s="26">
        <v>1000</v>
      </c>
      <c r="I316" s="23"/>
      <c r="J316" s="1"/>
      <c r="K316" s="6"/>
      <c r="L316" s="51">
        <v>1000</v>
      </c>
      <c r="M316" s="26">
        <v>0</v>
      </c>
      <c r="N316" s="23"/>
      <c r="O316" s="1"/>
      <c r="P316" s="6"/>
      <c r="Q316" s="51">
        <v>0</v>
      </c>
      <c r="R316" s="39">
        <f t="shared" si="38"/>
        <v>0</v>
      </c>
    </row>
    <row r="317" spans="6:18" ht="60" customHeight="1" x14ac:dyDescent="0.25">
      <c r="F317" s="85">
        <f t="shared" ref="F317:F332" si="43">F316+1</f>
        <v>40605</v>
      </c>
      <c r="G317" s="30" t="s">
        <v>246</v>
      </c>
      <c r="H317" s="26">
        <v>200</v>
      </c>
      <c r="I317" s="23"/>
      <c r="J317" s="1"/>
      <c r="K317" s="6"/>
      <c r="L317" s="51">
        <v>200</v>
      </c>
      <c r="M317" s="26">
        <v>0</v>
      </c>
      <c r="N317" s="23"/>
      <c r="O317" s="1"/>
      <c r="P317" s="6"/>
      <c r="Q317" s="51">
        <v>0</v>
      </c>
      <c r="R317" s="39">
        <f t="shared" si="38"/>
        <v>0</v>
      </c>
    </row>
    <row r="318" spans="6:18" ht="60" customHeight="1" x14ac:dyDescent="0.25">
      <c r="F318" s="85">
        <f t="shared" si="43"/>
        <v>40606</v>
      </c>
      <c r="G318" s="30" t="s">
        <v>126</v>
      </c>
      <c r="H318" s="26">
        <v>20</v>
      </c>
      <c r="I318" s="23"/>
      <c r="J318" s="1"/>
      <c r="K318" s="6"/>
      <c r="L318" s="51">
        <v>20</v>
      </c>
      <c r="M318" s="26">
        <v>0</v>
      </c>
      <c r="N318" s="23"/>
      <c r="O318" s="1"/>
      <c r="P318" s="6"/>
      <c r="Q318" s="51">
        <v>0</v>
      </c>
      <c r="R318" s="39">
        <f t="shared" si="38"/>
        <v>0</v>
      </c>
    </row>
    <row r="319" spans="6:18" ht="60" customHeight="1" x14ac:dyDescent="0.25">
      <c r="F319" s="85">
        <f t="shared" si="43"/>
        <v>40607</v>
      </c>
      <c r="G319" s="30" t="s">
        <v>127</v>
      </c>
      <c r="H319" s="26">
        <v>0</v>
      </c>
      <c r="I319" s="23"/>
      <c r="J319" s="1"/>
      <c r="K319" s="6"/>
      <c r="L319" s="51">
        <v>0</v>
      </c>
      <c r="M319" s="26">
        <v>400</v>
      </c>
      <c r="N319" s="23"/>
      <c r="O319" s="1"/>
      <c r="P319" s="6"/>
      <c r="Q319" s="51">
        <v>400</v>
      </c>
      <c r="R319" s="39">
        <f t="shared" si="38"/>
        <v>0</v>
      </c>
    </row>
    <row r="320" spans="6:18" ht="60" customHeight="1" x14ac:dyDescent="0.25">
      <c r="F320" s="85">
        <f t="shared" si="43"/>
        <v>40608</v>
      </c>
      <c r="G320" s="30" t="s">
        <v>128</v>
      </c>
      <c r="H320" s="26">
        <v>600</v>
      </c>
      <c r="I320" s="23"/>
      <c r="J320" s="1"/>
      <c r="K320" s="6">
        <v>600</v>
      </c>
      <c r="L320" s="51"/>
      <c r="M320" s="26">
        <v>0</v>
      </c>
      <c r="N320" s="23"/>
      <c r="O320" s="1"/>
      <c r="P320" s="6">
        <v>0</v>
      </c>
      <c r="Q320" s="51">
        <v>0</v>
      </c>
      <c r="R320" s="39">
        <f t="shared" si="38"/>
        <v>0</v>
      </c>
    </row>
    <row r="321" spans="6:18" ht="60" customHeight="1" x14ac:dyDescent="0.25">
      <c r="F321" s="85">
        <f t="shared" si="43"/>
        <v>40609</v>
      </c>
      <c r="G321" s="30" t="s">
        <v>129</v>
      </c>
      <c r="H321" s="26">
        <v>1000</v>
      </c>
      <c r="I321" s="23"/>
      <c r="J321" s="1"/>
      <c r="K321" s="6">
        <v>1000</v>
      </c>
      <c r="L321" s="51"/>
      <c r="M321" s="26">
        <v>1000</v>
      </c>
      <c r="N321" s="23"/>
      <c r="O321" s="1"/>
      <c r="P321" s="6">
        <v>1000</v>
      </c>
      <c r="Q321" s="51"/>
      <c r="R321" s="39">
        <f t="shared" ref="R321:R383" si="44">M321-N321-O321-P321-Q321</f>
        <v>0</v>
      </c>
    </row>
    <row r="322" spans="6:18" ht="60" customHeight="1" x14ac:dyDescent="0.25">
      <c r="F322" s="85">
        <f t="shared" si="43"/>
        <v>40610</v>
      </c>
      <c r="G322" s="30" t="s">
        <v>130</v>
      </c>
      <c r="H322" s="26">
        <v>100</v>
      </c>
      <c r="I322" s="23"/>
      <c r="J322" s="1"/>
      <c r="K322" s="6"/>
      <c r="L322" s="51">
        <v>100</v>
      </c>
      <c r="M322" s="26">
        <v>0</v>
      </c>
      <c r="N322" s="23"/>
      <c r="O322" s="1"/>
      <c r="P322" s="6"/>
      <c r="Q322" s="51">
        <v>0</v>
      </c>
      <c r="R322" s="39">
        <f t="shared" si="44"/>
        <v>0</v>
      </c>
    </row>
    <row r="323" spans="6:18" ht="60" customHeight="1" x14ac:dyDescent="0.25">
      <c r="F323" s="85">
        <f t="shared" si="43"/>
        <v>40611</v>
      </c>
      <c r="G323" s="30" t="s">
        <v>222</v>
      </c>
      <c r="H323" s="26">
        <v>2500</v>
      </c>
      <c r="I323" s="23"/>
      <c r="J323" s="1"/>
      <c r="K323" s="6">
        <v>1250</v>
      </c>
      <c r="L323" s="51">
        <v>1250</v>
      </c>
      <c r="M323" s="26">
        <v>0</v>
      </c>
      <c r="N323" s="23"/>
      <c r="O323" s="1"/>
      <c r="P323" s="6">
        <v>0</v>
      </c>
      <c r="Q323" s="51">
        <v>0</v>
      </c>
      <c r="R323" s="39">
        <f t="shared" si="44"/>
        <v>0</v>
      </c>
    </row>
    <row r="324" spans="6:18" ht="60" customHeight="1" x14ac:dyDescent="0.25">
      <c r="F324" s="85">
        <f t="shared" si="43"/>
        <v>40612</v>
      </c>
      <c r="G324" s="30" t="s">
        <v>223</v>
      </c>
      <c r="H324" s="26">
        <v>200</v>
      </c>
      <c r="I324" s="23"/>
      <c r="J324" s="1"/>
      <c r="K324" s="6"/>
      <c r="L324" s="51">
        <v>200</v>
      </c>
      <c r="M324" s="26">
        <v>0</v>
      </c>
      <c r="N324" s="23"/>
      <c r="O324" s="1"/>
      <c r="P324" s="6"/>
      <c r="Q324" s="51">
        <v>0</v>
      </c>
      <c r="R324" s="39">
        <f t="shared" si="44"/>
        <v>0</v>
      </c>
    </row>
    <row r="325" spans="6:18" ht="60" customHeight="1" x14ac:dyDescent="0.25">
      <c r="F325" s="85">
        <f t="shared" si="43"/>
        <v>40613</v>
      </c>
      <c r="G325" s="30" t="s">
        <v>131</v>
      </c>
      <c r="H325" s="26">
        <v>0</v>
      </c>
      <c r="I325" s="23"/>
      <c r="J325" s="1"/>
      <c r="K325" s="6">
        <v>0</v>
      </c>
      <c r="L325" s="51"/>
      <c r="M325" s="26">
        <v>100</v>
      </c>
      <c r="N325" s="23"/>
      <c r="O325" s="1"/>
      <c r="P325" s="6">
        <v>100</v>
      </c>
      <c r="Q325" s="51"/>
      <c r="R325" s="39">
        <f t="shared" si="44"/>
        <v>0</v>
      </c>
    </row>
    <row r="326" spans="6:18" ht="60" customHeight="1" x14ac:dyDescent="0.25">
      <c r="F326" s="85">
        <f t="shared" si="43"/>
        <v>40614</v>
      </c>
      <c r="G326" s="30" t="s">
        <v>248</v>
      </c>
      <c r="H326" s="26">
        <v>0</v>
      </c>
      <c r="I326" s="23"/>
      <c r="J326" s="1"/>
      <c r="K326" s="6"/>
      <c r="L326" s="51">
        <v>0</v>
      </c>
      <c r="M326" s="26">
        <v>450</v>
      </c>
      <c r="N326" s="23"/>
      <c r="O326" s="1"/>
      <c r="P326" s="6"/>
      <c r="Q326" s="51">
        <v>450</v>
      </c>
      <c r="R326" s="39">
        <f t="shared" si="44"/>
        <v>0</v>
      </c>
    </row>
    <row r="327" spans="6:18" ht="60" customHeight="1" x14ac:dyDescent="0.25">
      <c r="F327" s="85">
        <f t="shared" si="43"/>
        <v>40615</v>
      </c>
      <c r="G327" s="30" t="s">
        <v>264</v>
      </c>
      <c r="H327" s="26">
        <v>0</v>
      </c>
      <c r="I327" s="23"/>
      <c r="J327" s="1"/>
      <c r="K327" s="6"/>
      <c r="L327" s="51">
        <v>0</v>
      </c>
      <c r="M327" s="26">
        <v>250</v>
      </c>
      <c r="N327" s="23"/>
      <c r="O327" s="1"/>
      <c r="P327" s="6"/>
      <c r="Q327" s="51">
        <v>250</v>
      </c>
      <c r="R327" s="39">
        <f t="shared" si="44"/>
        <v>0</v>
      </c>
    </row>
    <row r="328" spans="6:18" ht="60" customHeight="1" x14ac:dyDescent="0.25">
      <c r="F328" s="85">
        <f t="shared" si="43"/>
        <v>40616</v>
      </c>
      <c r="G328" s="30" t="s">
        <v>265</v>
      </c>
      <c r="H328" s="26">
        <v>0</v>
      </c>
      <c r="I328" s="23"/>
      <c r="J328" s="1"/>
      <c r="K328" s="6"/>
      <c r="L328" s="51">
        <v>0</v>
      </c>
      <c r="M328" s="26">
        <v>250</v>
      </c>
      <c r="N328" s="23"/>
      <c r="O328" s="1"/>
      <c r="P328" s="6"/>
      <c r="Q328" s="51">
        <v>250</v>
      </c>
      <c r="R328" s="39">
        <f t="shared" si="44"/>
        <v>0</v>
      </c>
    </row>
    <row r="329" spans="6:18" ht="60" customHeight="1" x14ac:dyDescent="0.25">
      <c r="F329" s="85">
        <f t="shared" si="43"/>
        <v>40617</v>
      </c>
      <c r="G329" s="30" t="s">
        <v>326</v>
      </c>
      <c r="H329" s="26">
        <v>0</v>
      </c>
      <c r="I329" s="23"/>
      <c r="J329" s="1"/>
      <c r="K329" s="6"/>
      <c r="L329" s="51">
        <v>0</v>
      </c>
      <c r="M329" s="26">
        <v>900</v>
      </c>
      <c r="N329" s="23"/>
      <c r="O329" s="1"/>
      <c r="P329" s="6"/>
      <c r="Q329" s="51">
        <v>900</v>
      </c>
      <c r="R329" s="39">
        <f t="shared" si="44"/>
        <v>0</v>
      </c>
    </row>
    <row r="330" spans="6:18" ht="60" customHeight="1" x14ac:dyDescent="0.25">
      <c r="F330" s="85">
        <f t="shared" si="43"/>
        <v>40618</v>
      </c>
      <c r="G330" s="30" t="s">
        <v>327</v>
      </c>
      <c r="H330" s="26">
        <v>0</v>
      </c>
      <c r="I330" s="23"/>
      <c r="J330" s="1"/>
      <c r="K330" s="6"/>
      <c r="L330" s="51">
        <v>0</v>
      </c>
      <c r="M330" s="26">
        <v>300</v>
      </c>
      <c r="N330" s="23"/>
      <c r="O330" s="1"/>
      <c r="P330" s="6"/>
      <c r="Q330" s="51">
        <v>300</v>
      </c>
      <c r="R330" s="39">
        <f t="shared" si="44"/>
        <v>0</v>
      </c>
    </row>
    <row r="331" spans="6:18" ht="60" customHeight="1" x14ac:dyDescent="0.25">
      <c r="F331" s="85">
        <f t="shared" si="43"/>
        <v>40619</v>
      </c>
      <c r="G331" s="30" t="s">
        <v>295</v>
      </c>
      <c r="H331" s="26">
        <v>0</v>
      </c>
      <c r="I331" s="23"/>
      <c r="J331" s="1"/>
      <c r="K331" s="6">
        <v>0</v>
      </c>
      <c r="L331" s="51"/>
      <c r="M331" s="26">
        <v>100</v>
      </c>
      <c r="N331" s="23"/>
      <c r="O331" s="1"/>
      <c r="P331" s="6">
        <v>100</v>
      </c>
      <c r="Q331" s="51"/>
      <c r="R331" s="39">
        <f t="shared" si="44"/>
        <v>0</v>
      </c>
    </row>
    <row r="332" spans="6:18" ht="60" customHeight="1" x14ac:dyDescent="0.25">
      <c r="F332" s="85">
        <f t="shared" si="43"/>
        <v>40620</v>
      </c>
      <c r="G332" s="30" t="s">
        <v>317</v>
      </c>
      <c r="H332" s="26">
        <v>0</v>
      </c>
      <c r="I332" s="23"/>
      <c r="J332" s="1"/>
      <c r="K332" s="6"/>
      <c r="L332" s="51">
        <v>0</v>
      </c>
      <c r="M332" s="26">
        <v>150</v>
      </c>
      <c r="N332" s="23"/>
      <c r="O332" s="1"/>
      <c r="P332" s="6">
        <v>75</v>
      </c>
      <c r="Q332" s="51">
        <v>75</v>
      </c>
      <c r="R332" s="39">
        <f t="shared" si="44"/>
        <v>0</v>
      </c>
    </row>
    <row r="333" spans="6:18" ht="60" customHeight="1" x14ac:dyDescent="0.25">
      <c r="F333" s="85"/>
      <c r="G333" s="31" t="s">
        <v>414</v>
      </c>
      <c r="H333" s="26">
        <v>0</v>
      </c>
      <c r="I333" s="23"/>
      <c r="J333" s="1"/>
      <c r="K333" s="6"/>
      <c r="L333" s="51"/>
      <c r="M333" s="26">
        <v>0</v>
      </c>
      <c r="N333" s="23"/>
      <c r="O333" s="1"/>
      <c r="P333" s="6"/>
      <c r="Q333" s="51"/>
      <c r="R333" s="39">
        <f t="shared" si="44"/>
        <v>0</v>
      </c>
    </row>
    <row r="334" spans="6:18" ht="60" customHeight="1" x14ac:dyDescent="0.25">
      <c r="F334" s="85">
        <f>F332+1</f>
        <v>40621</v>
      </c>
      <c r="G334" s="30" t="s">
        <v>214</v>
      </c>
      <c r="H334" s="26">
        <v>0</v>
      </c>
      <c r="I334" s="23"/>
      <c r="J334" s="1"/>
      <c r="K334" s="6"/>
      <c r="L334" s="51">
        <v>0</v>
      </c>
      <c r="M334" s="26">
        <v>300</v>
      </c>
      <c r="N334" s="23"/>
      <c r="O334" s="1"/>
      <c r="P334" s="6"/>
      <c r="Q334" s="51">
        <v>300</v>
      </c>
      <c r="R334" s="39">
        <f t="shared" si="44"/>
        <v>0</v>
      </c>
    </row>
    <row r="335" spans="6:18" ht="60" customHeight="1" x14ac:dyDescent="0.25">
      <c r="F335" s="85">
        <f>F334+1</f>
        <v>40622</v>
      </c>
      <c r="G335" s="30" t="s">
        <v>515</v>
      </c>
      <c r="H335" s="26">
        <v>0</v>
      </c>
      <c r="I335" s="23"/>
      <c r="J335" s="1"/>
      <c r="K335" s="6"/>
      <c r="L335" s="51">
        <v>0</v>
      </c>
      <c r="M335" s="26">
        <v>1000</v>
      </c>
      <c r="N335" s="23"/>
      <c r="O335" s="1"/>
      <c r="P335" s="6"/>
      <c r="Q335" s="51">
        <v>1000</v>
      </c>
      <c r="R335" s="39">
        <f t="shared" si="44"/>
        <v>0</v>
      </c>
    </row>
    <row r="336" spans="6:18" ht="60" customHeight="1" x14ac:dyDescent="0.25">
      <c r="F336" s="85"/>
      <c r="G336" s="31" t="s">
        <v>415</v>
      </c>
      <c r="H336" s="26">
        <v>0</v>
      </c>
      <c r="I336" s="23"/>
      <c r="J336" s="1"/>
      <c r="K336" s="6"/>
      <c r="L336" s="51"/>
      <c r="M336" s="26">
        <v>0</v>
      </c>
      <c r="N336" s="23"/>
      <c r="O336" s="1"/>
      <c r="P336" s="6"/>
      <c r="Q336" s="51"/>
      <c r="R336" s="39">
        <f t="shared" si="44"/>
        <v>0</v>
      </c>
    </row>
    <row r="337" spans="6:18" ht="60" customHeight="1" x14ac:dyDescent="0.25">
      <c r="F337" s="85">
        <f>F335+1</f>
        <v>40623</v>
      </c>
      <c r="G337" s="30" t="s">
        <v>125</v>
      </c>
      <c r="H337" s="26">
        <v>0</v>
      </c>
      <c r="I337" s="23"/>
      <c r="J337" s="1"/>
      <c r="K337" s="6"/>
      <c r="L337" s="51">
        <v>0</v>
      </c>
      <c r="M337" s="26">
        <v>1800</v>
      </c>
      <c r="N337" s="23"/>
      <c r="O337" s="1"/>
      <c r="P337" s="6"/>
      <c r="Q337" s="51">
        <v>1800</v>
      </c>
      <c r="R337" s="39">
        <f t="shared" si="44"/>
        <v>0</v>
      </c>
    </row>
    <row r="338" spans="6:18" ht="60" customHeight="1" x14ac:dyDescent="0.25">
      <c r="F338" s="85"/>
      <c r="G338" s="31" t="s">
        <v>416</v>
      </c>
      <c r="H338" s="26">
        <v>0</v>
      </c>
      <c r="I338" s="23"/>
      <c r="J338" s="1"/>
      <c r="K338" s="6"/>
      <c r="L338" s="51"/>
      <c r="M338" s="26">
        <v>0</v>
      </c>
      <c r="N338" s="23"/>
      <c r="O338" s="1"/>
      <c r="P338" s="6"/>
      <c r="Q338" s="51"/>
      <c r="R338" s="39">
        <f t="shared" si="44"/>
        <v>0</v>
      </c>
    </row>
    <row r="339" spans="6:18" ht="60" customHeight="1" x14ac:dyDescent="0.25">
      <c r="F339" s="85">
        <f>F337+1</f>
        <v>40624</v>
      </c>
      <c r="G339" s="30" t="s">
        <v>417</v>
      </c>
      <c r="H339" s="26">
        <v>2000</v>
      </c>
      <c r="I339" s="23"/>
      <c r="J339" s="1"/>
      <c r="K339" s="6">
        <v>2000</v>
      </c>
      <c r="L339" s="51"/>
      <c r="M339" s="26">
        <v>0</v>
      </c>
      <c r="N339" s="23"/>
      <c r="O339" s="1"/>
      <c r="P339" s="6">
        <v>0</v>
      </c>
      <c r="Q339" s="51"/>
      <c r="R339" s="39">
        <f t="shared" si="44"/>
        <v>0</v>
      </c>
    </row>
    <row r="340" spans="6:18" ht="60" customHeight="1" x14ac:dyDescent="0.25">
      <c r="F340" s="85">
        <f>F339+1</f>
        <v>40625</v>
      </c>
      <c r="G340" s="30" t="s">
        <v>325</v>
      </c>
      <c r="H340" s="26">
        <v>500</v>
      </c>
      <c r="I340" s="23"/>
      <c r="J340" s="1"/>
      <c r="K340" s="6">
        <v>500</v>
      </c>
      <c r="L340" s="51"/>
      <c r="M340" s="26">
        <v>500</v>
      </c>
      <c r="N340" s="23"/>
      <c r="O340" s="1"/>
      <c r="P340" s="6">
        <v>500</v>
      </c>
      <c r="Q340" s="51"/>
      <c r="R340" s="39">
        <f t="shared" si="44"/>
        <v>0</v>
      </c>
    </row>
    <row r="341" spans="6:18" ht="60" customHeight="1" x14ac:dyDescent="0.25">
      <c r="F341" s="85"/>
      <c r="G341" s="31" t="s">
        <v>418</v>
      </c>
      <c r="H341" s="26">
        <v>0</v>
      </c>
      <c r="I341" s="23"/>
      <c r="J341" s="1"/>
      <c r="K341" s="6"/>
      <c r="L341" s="51"/>
      <c r="M341" s="26">
        <v>0</v>
      </c>
      <c r="N341" s="23"/>
      <c r="O341" s="1"/>
      <c r="P341" s="6"/>
      <c r="Q341" s="51"/>
      <c r="R341" s="39">
        <f t="shared" si="44"/>
        <v>0</v>
      </c>
    </row>
    <row r="342" spans="6:18" ht="60" customHeight="1" x14ac:dyDescent="0.25">
      <c r="F342" s="85">
        <f>F340+1</f>
        <v>40626</v>
      </c>
      <c r="G342" s="30" t="s">
        <v>509</v>
      </c>
      <c r="H342" s="26">
        <v>0</v>
      </c>
      <c r="I342" s="23"/>
      <c r="J342" s="1"/>
      <c r="K342" s="6"/>
      <c r="L342" s="51">
        <v>0</v>
      </c>
      <c r="M342" s="26">
        <v>500</v>
      </c>
      <c r="N342" s="23"/>
      <c r="O342" s="1"/>
      <c r="P342" s="6"/>
      <c r="Q342" s="51">
        <v>500</v>
      </c>
      <c r="R342" s="39">
        <f t="shared" si="44"/>
        <v>0</v>
      </c>
    </row>
    <row r="343" spans="6:18" ht="60" customHeight="1" x14ac:dyDescent="0.25">
      <c r="F343" s="85">
        <f>F342+1</f>
        <v>40627</v>
      </c>
      <c r="G343" s="30" t="s">
        <v>487</v>
      </c>
      <c r="H343" s="26">
        <v>1000</v>
      </c>
      <c r="I343" s="23"/>
      <c r="J343" s="1"/>
      <c r="K343" s="6">
        <v>1000</v>
      </c>
      <c r="L343" s="51"/>
      <c r="M343" s="26"/>
      <c r="N343" s="23"/>
      <c r="O343" s="1"/>
      <c r="P343" s="6"/>
      <c r="Q343" s="51"/>
      <c r="R343" s="39">
        <f t="shared" si="44"/>
        <v>0</v>
      </c>
    </row>
    <row r="344" spans="6:18" ht="60" customHeight="1" x14ac:dyDescent="0.25">
      <c r="F344" s="85"/>
      <c r="G344" s="31" t="s">
        <v>472</v>
      </c>
      <c r="H344" s="26">
        <v>0</v>
      </c>
      <c r="I344" s="23"/>
      <c r="J344" s="1"/>
      <c r="K344" s="6"/>
      <c r="L344" s="51"/>
      <c r="M344" s="26">
        <v>0</v>
      </c>
      <c r="N344" s="23"/>
      <c r="O344" s="1"/>
      <c r="P344" s="6"/>
      <c r="Q344" s="51"/>
      <c r="R344" s="39">
        <f t="shared" si="44"/>
        <v>0</v>
      </c>
    </row>
    <row r="345" spans="6:18" ht="60" customHeight="1" x14ac:dyDescent="0.25">
      <c r="F345" s="85">
        <f>F343+1</f>
        <v>40628</v>
      </c>
      <c r="G345" s="30" t="s">
        <v>247</v>
      </c>
      <c r="H345" s="26">
        <v>2500</v>
      </c>
      <c r="I345" s="23"/>
      <c r="J345" s="1"/>
      <c r="K345" s="6"/>
      <c r="L345" s="51">
        <v>2500</v>
      </c>
      <c r="M345" s="26">
        <v>0</v>
      </c>
      <c r="N345" s="23"/>
      <c r="O345" s="1"/>
      <c r="P345" s="6"/>
      <c r="Q345" s="51">
        <v>0</v>
      </c>
      <c r="R345" s="39">
        <f t="shared" si="44"/>
        <v>0</v>
      </c>
    </row>
    <row r="346" spans="6:18" ht="60" customHeight="1" x14ac:dyDescent="0.25">
      <c r="F346" s="85">
        <f>F345+1</f>
        <v>40629</v>
      </c>
      <c r="G346" s="30" t="s">
        <v>258</v>
      </c>
      <c r="H346" s="26">
        <v>0</v>
      </c>
      <c r="I346" s="23"/>
      <c r="J346" s="1"/>
      <c r="K346" s="6"/>
      <c r="L346" s="51">
        <v>0</v>
      </c>
      <c r="M346" s="26">
        <v>500</v>
      </c>
      <c r="N346" s="23"/>
      <c r="O346" s="1"/>
      <c r="P346" s="6"/>
      <c r="Q346" s="51">
        <v>500</v>
      </c>
      <c r="R346" s="39">
        <f t="shared" si="44"/>
        <v>0</v>
      </c>
    </row>
    <row r="347" spans="6:18" ht="60" customHeight="1" x14ac:dyDescent="0.25">
      <c r="F347" s="85">
        <f>F346+1</f>
        <v>40630</v>
      </c>
      <c r="G347" s="30" t="s">
        <v>284</v>
      </c>
      <c r="H347" s="26">
        <v>1200</v>
      </c>
      <c r="I347" s="23">
        <v>800</v>
      </c>
      <c r="J347" s="1">
        <v>400</v>
      </c>
      <c r="K347" s="6"/>
      <c r="L347" s="51"/>
      <c r="M347" s="26">
        <v>0</v>
      </c>
      <c r="N347" s="23">
        <v>0</v>
      </c>
      <c r="O347" s="1"/>
      <c r="P347" s="6"/>
      <c r="Q347" s="51"/>
      <c r="R347" s="39">
        <f t="shared" si="44"/>
        <v>0</v>
      </c>
    </row>
    <row r="348" spans="6:18" ht="60" customHeight="1" x14ac:dyDescent="0.25">
      <c r="F348" s="85"/>
      <c r="G348" s="31" t="s">
        <v>419</v>
      </c>
      <c r="H348" s="26">
        <v>0</v>
      </c>
      <c r="I348" s="23"/>
      <c r="J348" s="1"/>
      <c r="K348" s="6"/>
      <c r="L348" s="51"/>
      <c r="M348" s="26">
        <v>0</v>
      </c>
      <c r="N348" s="23"/>
      <c r="O348" s="1"/>
      <c r="P348" s="6"/>
      <c r="Q348" s="51"/>
      <c r="R348" s="39">
        <f t="shared" si="44"/>
        <v>0</v>
      </c>
    </row>
    <row r="349" spans="6:18" ht="60" customHeight="1" x14ac:dyDescent="0.25">
      <c r="F349" s="85">
        <f>F347+1</f>
        <v>40631</v>
      </c>
      <c r="G349" s="30" t="s">
        <v>213</v>
      </c>
      <c r="H349" s="26">
        <v>250</v>
      </c>
      <c r="I349" s="23"/>
      <c r="J349" s="1"/>
      <c r="K349" s="6"/>
      <c r="L349" s="51">
        <v>250</v>
      </c>
      <c r="M349" s="26">
        <v>0</v>
      </c>
      <c r="N349" s="23"/>
      <c r="O349" s="1"/>
      <c r="P349" s="6"/>
      <c r="Q349" s="51">
        <v>0</v>
      </c>
      <c r="R349" s="39">
        <f t="shared" si="44"/>
        <v>0</v>
      </c>
    </row>
    <row r="350" spans="6:18" ht="60" customHeight="1" x14ac:dyDescent="0.25">
      <c r="F350" s="69"/>
      <c r="G350" s="31" t="s">
        <v>132</v>
      </c>
      <c r="H350" s="28">
        <f>SUM(H312:H349)</f>
        <v>18170</v>
      </c>
      <c r="I350" s="24">
        <f t="shared" ref="I350:Q350" si="45">SUM(I312:I349)</f>
        <v>800</v>
      </c>
      <c r="J350" s="2">
        <f t="shared" si="45"/>
        <v>400</v>
      </c>
      <c r="K350" s="2">
        <f t="shared" si="45"/>
        <v>7600</v>
      </c>
      <c r="L350" s="25">
        <f t="shared" si="45"/>
        <v>9370</v>
      </c>
      <c r="M350" s="28">
        <f t="shared" si="45"/>
        <v>8500</v>
      </c>
      <c r="N350" s="24">
        <f t="shared" si="45"/>
        <v>0</v>
      </c>
      <c r="O350" s="2">
        <f t="shared" si="45"/>
        <v>0</v>
      </c>
      <c r="P350" s="2">
        <f t="shared" si="45"/>
        <v>1775</v>
      </c>
      <c r="Q350" s="25">
        <f t="shared" si="45"/>
        <v>6725</v>
      </c>
      <c r="R350" s="39">
        <f t="shared" si="44"/>
        <v>0</v>
      </c>
    </row>
    <row r="351" spans="6:18" ht="60" customHeight="1" x14ac:dyDescent="0.25">
      <c r="F351" s="85">
        <v>40700</v>
      </c>
      <c r="G351" s="29" t="s">
        <v>133</v>
      </c>
      <c r="H351" s="26"/>
      <c r="I351" s="23"/>
      <c r="J351" s="1"/>
      <c r="K351" s="1"/>
      <c r="L351" s="49"/>
      <c r="M351" s="26"/>
      <c r="N351" s="23"/>
      <c r="O351" s="1"/>
      <c r="P351" s="1"/>
      <c r="Q351" s="49"/>
      <c r="R351" s="39">
        <f t="shared" si="44"/>
        <v>0</v>
      </c>
    </row>
    <row r="352" spans="6:18" ht="60" customHeight="1" x14ac:dyDescent="0.25">
      <c r="F352" s="85"/>
      <c r="G352" s="31" t="s">
        <v>420</v>
      </c>
      <c r="H352" s="26"/>
      <c r="I352" s="23"/>
      <c r="J352" s="1"/>
      <c r="K352" s="1"/>
      <c r="L352" s="49"/>
      <c r="M352" s="26"/>
      <c r="N352" s="23"/>
      <c r="O352" s="1"/>
      <c r="P352" s="1"/>
      <c r="Q352" s="49"/>
      <c r="R352" s="39">
        <f t="shared" si="44"/>
        <v>0</v>
      </c>
    </row>
    <row r="353" spans="6:18" ht="60" customHeight="1" x14ac:dyDescent="0.25">
      <c r="F353" s="85">
        <f>F351+1</f>
        <v>40701</v>
      </c>
      <c r="G353" s="30" t="s">
        <v>134</v>
      </c>
      <c r="H353" s="26">
        <v>2300</v>
      </c>
      <c r="I353" s="23"/>
      <c r="J353" s="1"/>
      <c r="K353" s="1">
        <v>2300</v>
      </c>
      <c r="L353" s="49"/>
      <c r="M353" s="26">
        <v>0</v>
      </c>
      <c r="N353" s="23"/>
      <c r="O353" s="1"/>
      <c r="P353" s="1">
        <v>0</v>
      </c>
      <c r="Q353" s="49"/>
      <c r="R353" s="39">
        <f t="shared" si="44"/>
        <v>0</v>
      </c>
    </row>
    <row r="354" spans="6:18" ht="60" customHeight="1" x14ac:dyDescent="0.25">
      <c r="F354" s="85">
        <f>F353+1</f>
        <v>40702</v>
      </c>
      <c r="G354" s="30" t="s">
        <v>137</v>
      </c>
      <c r="H354" s="26">
        <v>600</v>
      </c>
      <c r="I354" s="23"/>
      <c r="J354" s="1"/>
      <c r="K354" s="1">
        <v>600</v>
      </c>
      <c r="L354" s="49"/>
      <c r="M354" s="26">
        <v>0</v>
      </c>
      <c r="N354" s="23"/>
      <c r="O354" s="1"/>
      <c r="P354" s="1">
        <v>0</v>
      </c>
      <c r="Q354" s="49"/>
      <c r="R354" s="39">
        <f t="shared" si="44"/>
        <v>0</v>
      </c>
    </row>
    <row r="355" spans="6:18" ht="60" customHeight="1" x14ac:dyDescent="0.25">
      <c r="F355" s="85"/>
      <c r="G355" s="31" t="s">
        <v>296</v>
      </c>
      <c r="H355" s="26">
        <v>0</v>
      </c>
      <c r="I355" s="23"/>
      <c r="J355" s="1"/>
      <c r="K355" s="1"/>
      <c r="L355" s="49"/>
      <c r="M355" s="26">
        <v>0</v>
      </c>
      <c r="N355" s="23"/>
      <c r="O355" s="1"/>
      <c r="P355" s="1"/>
      <c r="Q355" s="49"/>
      <c r="R355" s="39">
        <f t="shared" si="44"/>
        <v>0</v>
      </c>
    </row>
    <row r="356" spans="6:18" ht="60" customHeight="1" x14ac:dyDescent="0.25">
      <c r="F356" s="85">
        <f>F354+1</f>
        <v>40703</v>
      </c>
      <c r="G356" s="30" t="s">
        <v>296</v>
      </c>
      <c r="H356" s="26">
        <v>0</v>
      </c>
      <c r="I356" s="23"/>
      <c r="J356" s="1"/>
      <c r="K356" s="1"/>
      <c r="L356" s="49">
        <v>0</v>
      </c>
      <c r="M356" s="26">
        <v>2400</v>
      </c>
      <c r="N356" s="23"/>
      <c r="O356" s="1"/>
      <c r="P356" s="1"/>
      <c r="Q356" s="49">
        <v>2400</v>
      </c>
      <c r="R356" s="39">
        <f t="shared" si="44"/>
        <v>0</v>
      </c>
    </row>
    <row r="357" spans="6:18" ht="60" customHeight="1" x14ac:dyDescent="0.25">
      <c r="F357" s="85"/>
      <c r="G357" s="31" t="s">
        <v>500</v>
      </c>
      <c r="H357" s="26">
        <v>0</v>
      </c>
      <c r="I357" s="23"/>
      <c r="J357" s="1"/>
      <c r="K357" s="1"/>
      <c r="L357" s="49"/>
      <c r="M357" s="26">
        <v>0</v>
      </c>
      <c r="N357" s="23"/>
      <c r="O357" s="1"/>
      <c r="P357" s="1"/>
      <c r="Q357" s="49"/>
      <c r="R357" s="39">
        <f t="shared" si="44"/>
        <v>0</v>
      </c>
    </row>
    <row r="358" spans="6:18" ht="60" customHeight="1" x14ac:dyDescent="0.25">
      <c r="F358" s="85">
        <f>F356+1</f>
        <v>40704</v>
      </c>
      <c r="G358" s="30" t="s">
        <v>135</v>
      </c>
      <c r="H358" s="26">
        <v>1000</v>
      </c>
      <c r="I358" s="23"/>
      <c r="J358" s="1"/>
      <c r="K358" s="1">
        <v>1000</v>
      </c>
      <c r="L358" s="49"/>
      <c r="M358" s="26">
        <v>0</v>
      </c>
      <c r="N358" s="23"/>
      <c r="O358" s="1"/>
      <c r="P358" s="1">
        <v>0</v>
      </c>
      <c r="Q358" s="49"/>
      <c r="R358" s="39">
        <f t="shared" si="44"/>
        <v>0</v>
      </c>
    </row>
    <row r="359" spans="6:18" ht="60" customHeight="1" x14ac:dyDescent="0.25">
      <c r="F359" s="85">
        <f>F358+1</f>
        <v>40705</v>
      </c>
      <c r="G359" s="30" t="s">
        <v>328</v>
      </c>
      <c r="H359" s="26">
        <v>0</v>
      </c>
      <c r="I359" s="23"/>
      <c r="J359" s="1"/>
      <c r="K359" s="1"/>
      <c r="L359" s="49">
        <v>0</v>
      </c>
      <c r="M359" s="26">
        <v>250</v>
      </c>
      <c r="N359" s="23"/>
      <c r="O359" s="1"/>
      <c r="P359" s="1"/>
      <c r="Q359" s="49">
        <v>250</v>
      </c>
      <c r="R359" s="39">
        <f t="shared" si="44"/>
        <v>0</v>
      </c>
    </row>
    <row r="360" spans="6:18" ht="60" customHeight="1" x14ac:dyDescent="0.25">
      <c r="F360" s="85">
        <f>F359+1</f>
        <v>40706</v>
      </c>
      <c r="G360" s="30" t="s">
        <v>136</v>
      </c>
      <c r="H360" s="26">
        <v>300</v>
      </c>
      <c r="I360" s="23"/>
      <c r="J360" s="1"/>
      <c r="K360" s="1">
        <v>300</v>
      </c>
      <c r="L360" s="49"/>
      <c r="M360" s="26">
        <v>150</v>
      </c>
      <c r="N360" s="23"/>
      <c r="O360" s="1"/>
      <c r="P360" s="1">
        <v>150</v>
      </c>
      <c r="Q360" s="49"/>
      <c r="R360" s="39">
        <f t="shared" si="44"/>
        <v>0</v>
      </c>
    </row>
    <row r="361" spans="6:18" ht="60" customHeight="1" x14ac:dyDescent="0.25">
      <c r="F361" s="85">
        <f>F360+1</f>
        <v>40707</v>
      </c>
      <c r="G361" s="30" t="s">
        <v>138</v>
      </c>
      <c r="H361" s="26">
        <v>200</v>
      </c>
      <c r="I361" s="23"/>
      <c r="J361" s="1"/>
      <c r="K361" s="1"/>
      <c r="L361" s="49">
        <v>200</v>
      </c>
      <c r="M361" s="26">
        <v>0</v>
      </c>
      <c r="N361" s="23"/>
      <c r="O361" s="1"/>
      <c r="P361" s="1"/>
      <c r="Q361" s="49">
        <v>0</v>
      </c>
      <c r="R361" s="39">
        <f t="shared" si="44"/>
        <v>0</v>
      </c>
    </row>
    <row r="362" spans="6:18" ht="60" customHeight="1" x14ac:dyDescent="0.25">
      <c r="F362" s="85">
        <f>F361+1</f>
        <v>40708</v>
      </c>
      <c r="G362" s="30" t="s">
        <v>139</v>
      </c>
      <c r="H362" s="26">
        <v>150</v>
      </c>
      <c r="I362" s="23"/>
      <c r="J362" s="1"/>
      <c r="K362" s="1"/>
      <c r="L362" s="49">
        <v>150</v>
      </c>
      <c r="M362" s="26">
        <v>100</v>
      </c>
      <c r="N362" s="23"/>
      <c r="O362" s="1"/>
      <c r="P362" s="1"/>
      <c r="Q362" s="49">
        <v>100</v>
      </c>
      <c r="R362" s="39">
        <f t="shared" si="44"/>
        <v>0</v>
      </c>
    </row>
    <row r="363" spans="6:18" ht="60" customHeight="1" x14ac:dyDescent="0.25">
      <c r="F363" s="85">
        <f>F362+1</f>
        <v>40709</v>
      </c>
      <c r="G363" s="30" t="s">
        <v>366</v>
      </c>
      <c r="H363" s="26">
        <v>0</v>
      </c>
      <c r="I363" s="23"/>
      <c r="J363" s="1"/>
      <c r="K363" s="1">
        <v>0</v>
      </c>
      <c r="L363" s="49"/>
      <c r="M363" s="26">
        <v>350</v>
      </c>
      <c r="N363" s="23"/>
      <c r="O363" s="1"/>
      <c r="P363" s="1">
        <v>350</v>
      </c>
      <c r="Q363" s="49"/>
      <c r="R363" s="39">
        <f t="shared" si="44"/>
        <v>0</v>
      </c>
    </row>
    <row r="364" spans="6:18" ht="60" customHeight="1" x14ac:dyDescent="0.25">
      <c r="F364" s="85"/>
      <c r="G364" s="31" t="s">
        <v>421</v>
      </c>
      <c r="H364" s="26">
        <v>0</v>
      </c>
      <c r="I364" s="23"/>
      <c r="J364" s="1"/>
      <c r="K364" s="1"/>
      <c r="L364" s="49"/>
      <c r="M364" s="26">
        <v>0</v>
      </c>
      <c r="N364" s="23"/>
      <c r="O364" s="1"/>
      <c r="P364" s="1"/>
      <c r="Q364" s="49"/>
      <c r="R364" s="39">
        <f t="shared" si="44"/>
        <v>0</v>
      </c>
    </row>
    <row r="365" spans="6:18" ht="60" customHeight="1" x14ac:dyDescent="0.25">
      <c r="F365" s="85">
        <f>F363+1</f>
        <v>40710</v>
      </c>
      <c r="G365" s="30" t="s">
        <v>501</v>
      </c>
      <c r="H365" s="26">
        <v>0</v>
      </c>
      <c r="I365" s="23"/>
      <c r="J365" s="1"/>
      <c r="K365" s="1">
        <v>0</v>
      </c>
      <c r="L365" s="49"/>
      <c r="M365" s="26">
        <v>100</v>
      </c>
      <c r="N365" s="23"/>
      <c r="O365" s="1"/>
      <c r="P365" s="1">
        <v>100</v>
      </c>
      <c r="Q365" s="49"/>
      <c r="R365" s="39">
        <f t="shared" si="44"/>
        <v>0</v>
      </c>
    </row>
    <row r="366" spans="6:18" ht="60" customHeight="1" x14ac:dyDescent="0.25">
      <c r="F366" s="85">
        <f>F365+1</f>
        <v>40711</v>
      </c>
      <c r="G366" s="30" t="s">
        <v>140</v>
      </c>
      <c r="H366" s="26">
        <v>0</v>
      </c>
      <c r="I366" s="23"/>
      <c r="J366" s="1"/>
      <c r="K366" s="1">
        <v>0</v>
      </c>
      <c r="L366" s="51"/>
      <c r="M366" s="26">
        <v>100</v>
      </c>
      <c r="N366" s="23"/>
      <c r="O366" s="1"/>
      <c r="P366" s="1">
        <v>100</v>
      </c>
      <c r="Q366" s="51"/>
      <c r="R366" s="39">
        <f t="shared" si="44"/>
        <v>0</v>
      </c>
    </row>
    <row r="367" spans="6:18" ht="60" customHeight="1" x14ac:dyDescent="0.25">
      <c r="F367" s="69"/>
      <c r="G367" s="31" t="s">
        <v>141</v>
      </c>
      <c r="H367" s="28">
        <f>SUM(H353:H366)</f>
        <v>4550</v>
      </c>
      <c r="I367" s="24">
        <f t="shared" ref="I367:Q367" si="46">SUM(I353:I366)</f>
        <v>0</v>
      </c>
      <c r="J367" s="2">
        <f t="shared" si="46"/>
        <v>0</v>
      </c>
      <c r="K367" s="2">
        <f t="shared" si="46"/>
        <v>4200</v>
      </c>
      <c r="L367" s="25">
        <f t="shared" si="46"/>
        <v>350</v>
      </c>
      <c r="M367" s="28">
        <f t="shared" si="46"/>
        <v>3450</v>
      </c>
      <c r="N367" s="24">
        <f t="shared" si="46"/>
        <v>0</v>
      </c>
      <c r="O367" s="2">
        <f t="shared" si="46"/>
        <v>0</v>
      </c>
      <c r="P367" s="2">
        <f t="shared" si="46"/>
        <v>700</v>
      </c>
      <c r="Q367" s="25">
        <f t="shared" si="46"/>
        <v>2750</v>
      </c>
      <c r="R367" s="39">
        <f t="shared" si="44"/>
        <v>0</v>
      </c>
    </row>
    <row r="368" spans="6:18" ht="60" customHeight="1" x14ac:dyDescent="0.25">
      <c r="F368" s="85">
        <v>40800</v>
      </c>
      <c r="G368" s="29" t="s">
        <v>142</v>
      </c>
      <c r="H368" s="28"/>
      <c r="I368" s="24"/>
      <c r="J368" s="2"/>
      <c r="K368" s="2"/>
      <c r="L368" s="25"/>
      <c r="M368" s="28"/>
      <c r="N368" s="24"/>
      <c r="O368" s="2"/>
      <c r="P368" s="2"/>
      <c r="Q368" s="25"/>
      <c r="R368" s="39">
        <f t="shared" si="44"/>
        <v>0</v>
      </c>
    </row>
    <row r="369" spans="6:18" ht="60" customHeight="1" x14ac:dyDescent="0.25">
      <c r="F369" s="85">
        <f>F368+1</f>
        <v>40801</v>
      </c>
      <c r="G369" s="30" t="s">
        <v>224</v>
      </c>
      <c r="H369" s="26">
        <v>0</v>
      </c>
      <c r="I369" s="23"/>
      <c r="J369" s="1"/>
      <c r="K369" s="1"/>
      <c r="L369" s="49">
        <v>0</v>
      </c>
      <c r="M369" s="26">
        <v>1500</v>
      </c>
      <c r="N369" s="23"/>
      <c r="O369" s="1"/>
      <c r="P369" s="1"/>
      <c r="Q369" s="49">
        <v>1500</v>
      </c>
      <c r="R369" s="39">
        <f t="shared" si="44"/>
        <v>0</v>
      </c>
    </row>
    <row r="370" spans="6:18" ht="60" customHeight="1" x14ac:dyDescent="0.25">
      <c r="F370" s="85">
        <f>F369+1</f>
        <v>40802</v>
      </c>
      <c r="G370" s="30" t="s">
        <v>329</v>
      </c>
      <c r="H370" s="26">
        <v>3</v>
      </c>
      <c r="I370" s="23"/>
      <c r="J370" s="1"/>
      <c r="K370" s="1"/>
      <c r="L370" s="49">
        <v>3</v>
      </c>
      <c r="M370" s="26">
        <v>0</v>
      </c>
      <c r="N370" s="23"/>
      <c r="O370" s="1"/>
      <c r="P370" s="1"/>
      <c r="Q370" s="49">
        <v>0</v>
      </c>
      <c r="R370" s="39">
        <f t="shared" si="44"/>
        <v>0</v>
      </c>
    </row>
    <row r="371" spans="6:18" ht="60" customHeight="1" x14ac:dyDescent="0.25">
      <c r="F371" s="69"/>
      <c r="G371" s="31" t="s">
        <v>143</v>
      </c>
      <c r="H371" s="28">
        <f>SUM(H369:H370)</f>
        <v>3</v>
      </c>
      <c r="I371" s="24">
        <f t="shared" ref="I371:Q371" si="47">SUM(I369:I370)</f>
        <v>0</v>
      </c>
      <c r="J371" s="2">
        <f t="shared" si="47"/>
        <v>0</v>
      </c>
      <c r="K371" s="2">
        <f t="shared" si="47"/>
        <v>0</v>
      </c>
      <c r="L371" s="25">
        <f t="shared" si="47"/>
        <v>3</v>
      </c>
      <c r="M371" s="28">
        <f t="shared" si="47"/>
        <v>1500</v>
      </c>
      <c r="N371" s="24">
        <f t="shared" si="47"/>
        <v>0</v>
      </c>
      <c r="O371" s="2">
        <f t="shared" si="47"/>
        <v>0</v>
      </c>
      <c r="P371" s="2">
        <f t="shared" si="47"/>
        <v>0</v>
      </c>
      <c r="Q371" s="25">
        <f t="shared" si="47"/>
        <v>1500</v>
      </c>
      <c r="R371" s="39">
        <f t="shared" si="44"/>
        <v>0</v>
      </c>
    </row>
    <row r="372" spans="6:18" ht="60" customHeight="1" x14ac:dyDescent="0.25">
      <c r="F372" s="69"/>
      <c r="G372" s="31" t="s">
        <v>422</v>
      </c>
      <c r="H372" s="28">
        <f>H371+H367+H350+H309+H297</f>
        <v>60658</v>
      </c>
      <c r="I372" s="24">
        <f t="shared" ref="I372:Q372" si="48">I371+I367+I350+I309+I297</f>
        <v>800</v>
      </c>
      <c r="J372" s="2">
        <f t="shared" si="48"/>
        <v>10300</v>
      </c>
      <c r="K372" s="2">
        <f t="shared" si="48"/>
        <v>26650</v>
      </c>
      <c r="L372" s="25">
        <f t="shared" si="48"/>
        <v>22908</v>
      </c>
      <c r="M372" s="28">
        <f t="shared" si="48"/>
        <v>100030</v>
      </c>
      <c r="N372" s="24">
        <f t="shared" si="48"/>
        <v>0</v>
      </c>
      <c r="O372" s="2">
        <f t="shared" si="48"/>
        <v>21250</v>
      </c>
      <c r="P372" s="2">
        <f t="shared" si="48"/>
        <v>58475</v>
      </c>
      <c r="Q372" s="25">
        <f t="shared" si="48"/>
        <v>20305</v>
      </c>
      <c r="R372" s="39">
        <f t="shared" si="44"/>
        <v>0</v>
      </c>
    </row>
    <row r="373" spans="6:18" ht="60" customHeight="1" x14ac:dyDescent="0.25">
      <c r="F373" s="85">
        <v>40900</v>
      </c>
      <c r="G373" s="29" t="s">
        <v>144</v>
      </c>
      <c r="H373" s="26"/>
      <c r="I373" s="23"/>
      <c r="J373" s="1"/>
      <c r="K373" s="1"/>
      <c r="L373" s="49"/>
      <c r="M373" s="26"/>
      <c r="N373" s="23"/>
      <c r="O373" s="1"/>
      <c r="P373" s="1"/>
      <c r="Q373" s="49"/>
      <c r="R373" s="39">
        <f t="shared" si="44"/>
        <v>0</v>
      </c>
    </row>
    <row r="374" spans="6:18" ht="60" customHeight="1" x14ac:dyDescent="0.25">
      <c r="F374" s="85"/>
      <c r="G374" s="31" t="s">
        <v>473</v>
      </c>
      <c r="H374" s="26"/>
      <c r="I374" s="23"/>
      <c r="J374" s="1"/>
      <c r="K374" s="1"/>
      <c r="L374" s="49"/>
      <c r="M374" s="26"/>
      <c r="N374" s="23"/>
      <c r="O374" s="1"/>
      <c r="P374" s="1"/>
      <c r="Q374" s="49"/>
      <c r="R374" s="39">
        <f t="shared" si="44"/>
        <v>0</v>
      </c>
    </row>
    <row r="375" spans="6:18" ht="60" customHeight="1" x14ac:dyDescent="0.25">
      <c r="F375" s="85">
        <f>+F373+1</f>
        <v>40901</v>
      </c>
      <c r="G375" s="30" t="s">
        <v>145</v>
      </c>
      <c r="H375" s="26">
        <v>0</v>
      </c>
      <c r="I375" s="23"/>
      <c r="J375" s="1"/>
      <c r="K375" s="1">
        <v>0</v>
      </c>
      <c r="L375" s="49"/>
      <c r="M375" s="26">
        <v>200</v>
      </c>
      <c r="N375" s="23"/>
      <c r="O375" s="1"/>
      <c r="P375" s="1"/>
      <c r="Q375" s="49">
        <v>200</v>
      </c>
      <c r="R375" s="39">
        <f t="shared" si="44"/>
        <v>0</v>
      </c>
    </row>
    <row r="376" spans="6:18" ht="60" customHeight="1" x14ac:dyDescent="0.25">
      <c r="F376" s="85">
        <f t="shared" ref="F376:F382" si="49">+F375+1</f>
        <v>40902</v>
      </c>
      <c r="G376" s="30" t="s">
        <v>234</v>
      </c>
      <c r="H376" s="26">
        <v>0</v>
      </c>
      <c r="I376" s="23"/>
      <c r="J376" s="1"/>
      <c r="K376" s="1">
        <v>0</v>
      </c>
      <c r="L376" s="49"/>
      <c r="M376" s="26">
        <v>200</v>
      </c>
      <c r="N376" s="23"/>
      <c r="O376" s="1"/>
      <c r="P376" s="1"/>
      <c r="Q376" s="49">
        <v>200</v>
      </c>
      <c r="R376" s="39">
        <f t="shared" si="44"/>
        <v>0</v>
      </c>
    </row>
    <row r="377" spans="6:18" ht="60" customHeight="1" x14ac:dyDescent="0.25">
      <c r="F377" s="85">
        <f t="shared" si="49"/>
        <v>40903</v>
      </c>
      <c r="G377" s="30" t="s">
        <v>146</v>
      </c>
      <c r="H377" s="26">
        <v>100</v>
      </c>
      <c r="I377" s="23"/>
      <c r="J377" s="1"/>
      <c r="K377" s="1"/>
      <c r="L377" s="49">
        <v>100</v>
      </c>
      <c r="M377" s="26">
        <v>0</v>
      </c>
      <c r="N377" s="23"/>
      <c r="O377" s="1"/>
      <c r="P377" s="1"/>
      <c r="Q377" s="49">
        <v>0</v>
      </c>
      <c r="R377" s="39">
        <f t="shared" si="44"/>
        <v>0</v>
      </c>
    </row>
    <row r="378" spans="6:18" ht="60" customHeight="1" x14ac:dyDescent="0.25">
      <c r="F378" s="85">
        <f t="shared" si="49"/>
        <v>40904</v>
      </c>
      <c r="G378" s="30" t="s">
        <v>502</v>
      </c>
      <c r="H378" s="26">
        <v>3500</v>
      </c>
      <c r="I378" s="23"/>
      <c r="J378" s="1"/>
      <c r="K378" s="1"/>
      <c r="L378" s="49">
        <v>3500</v>
      </c>
      <c r="M378" s="26">
        <v>0</v>
      </c>
      <c r="N378" s="23"/>
      <c r="O378" s="1"/>
      <c r="P378" s="1"/>
      <c r="Q378" s="49">
        <v>0</v>
      </c>
      <c r="R378" s="39">
        <f t="shared" si="44"/>
        <v>0</v>
      </c>
    </row>
    <row r="379" spans="6:18" ht="60" customHeight="1" x14ac:dyDescent="0.25">
      <c r="F379" s="85">
        <f t="shared" si="49"/>
        <v>40905</v>
      </c>
      <c r="G379" s="30" t="s">
        <v>297</v>
      </c>
      <c r="H379" s="26">
        <v>50</v>
      </c>
      <c r="I379" s="23"/>
      <c r="J379" s="1"/>
      <c r="K379" s="1"/>
      <c r="L379" s="51">
        <v>50</v>
      </c>
      <c r="M379" s="26">
        <v>0</v>
      </c>
      <c r="N379" s="23"/>
      <c r="O379" s="1"/>
      <c r="P379" s="1"/>
      <c r="Q379" s="51">
        <v>0</v>
      </c>
      <c r="R379" s="39">
        <f t="shared" si="44"/>
        <v>0</v>
      </c>
    </row>
    <row r="380" spans="6:18" ht="60" customHeight="1" x14ac:dyDescent="0.25">
      <c r="F380" s="85">
        <f t="shared" si="49"/>
        <v>40906</v>
      </c>
      <c r="G380" s="30" t="s">
        <v>330</v>
      </c>
      <c r="H380" s="26">
        <v>0</v>
      </c>
      <c r="I380" s="23"/>
      <c r="J380" s="1"/>
      <c r="K380" s="1"/>
      <c r="L380" s="51">
        <v>0</v>
      </c>
      <c r="M380" s="26">
        <v>20</v>
      </c>
      <c r="N380" s="23"/>
      <c r="O380" s="1"/>
      <c r="P380" s="1"/>
      <c r="Q380" s="51">
        <v>20</v>
      </c>
      <c r="R380" s="39">
        <f t="shared" si="44"/>
        <v>0</v>
      </c>
    </row>
    <row r="381" spans="6:18" ht="60" customHeight="1" x14ac:dyDescent="0.25">
      <c r="F381" s="85">
        <f t="shared" si="49"/>
        <v>40907</v>
      </c>
      <c r="G381" s="30" t="s">
        <v>331</v>
      </c>
      <c r="H381" s="26">
        <v>0</v>
      </c>
      <c r="I381" s="23"/>
      <c r="J381" s="1"/>
      <c r="K381" s="1"/>
      <c r="L381" s="51">
        <v>0</v>
      </c>
      <c r="M381" s="26">
        <v>150</v>
      </c>
      <c r="N381" s="23"/>
      <c r="O381" s="1"/>
      <c r="P381" s="1"/>
      <c r="Q381" s="51">
        <v>150</v>
      </c>
      <c r="R381" s="39">
        <f t="shared" si="44"/>
        <v>0</v>
      </c>
    </row>
    <row r="382" spans="6:18" ht="60" customHeight="1" x14ac:dyDescent="0.25">
      <c r="F382" s="85">
        <f t="shared" si="49"/>
        <v>40908</v>
      </c>
      <c r="G382" s="30" t="s">
        <v>333</v>
      </c>
      <c r="H382" s="26">
        <v>0</v>
      </c>
      <c r="I382" s="23"/>
      <c r="J382" s="1"/>
      <c r="K382" s="1"/>
      <c r="L382" s="51">
        <v>0</v>
      </c>
      <c r="M382" s="26">
        <v>350</v>
      </c>
      <c r="N382" s="23"/>
      <c r="O382" s="1"/>
      <c r="P382" s="1"/>
      <c r="Q382" s="51">
        <v>350</v>
      </c>
      <c r="R382" s="39">
        <f t="shared" si="44"/>
        <v>0</v>
      </c>
    </row>
    <row r="383" spans="6:18" ht="60" customHeight="1" x14ac:dyDescent="0.25">
      <c r="F383" s="85"/>
      <c r="G383" s="31" t="s">
        <v>423</v>
      </c>
      <c r="H383" s="26"/>
      <c r="I383" s="23"/>
      <c r="J383" s="1"/>
      <c r="K383" s="1"/>
      <c r="L383" s="49"/>
      <c r="M383" s="26">
        <v>0</v>
      </c>
      <c r="N383" s="23"/>
      <c r="O383" s="1"/>
      <c r="P383" s="1"/>
      <c r="Q383" s="49"/>
      <c r="R383" s="39">
        <f t="shared" si="44"/>
        <v>0</v>
      </c>
    </row>
    <row r="384" spans="6:18" ht="60" customHeight="1" x14ac:dyDescent="0.25">
      <c r="F384" s="85">
        <f>F382+1</f>
        <v>40909</v>
      </c>
      <c r="G384" s="30" t="s">
        <v>518</v>
      </c>
      <c r="H384" s="26">
        <v>0</v>
      </c>
      <c r="I384" s="23"/>
      <c r="J384" s="1"/>
      <c r="K384" s="1"/>
      <c r="L384" s="51">
        <v>0</v>
      </c>
      <c r="M384" s="26">
        <v>2700</v>
      </c>
      <c r="N384" s="23"/>
      <c r="O384" s="1"/>
      <c r="P384" s="1"/>
      <c r="Q384" s="51">
        <v>2700</v>
      </c>
      <c r="R384" s="39">
        <f t="shared" ref="R384:R440" si="50">M384-N384-O384-P384-Q384</f>
        <v>0</v>
      </c>
    </row>
    <row r="385" spans="6:18" ht="60" customHeight="1" x14ac:dyDescent="0.25">
      <c r="F385" s="85"/>
      <c r="G385" s="31" t="s">
        <v>382</v>
      </c>
      <c r="H385" s="26">
        <v>0</v>
      </c>
      <c r="I385" s="23"/>
      <c r="J385" s="1"/>
      <c r="K385" s="1"/>
      <c r="L385" s="49"/>
      <c r="M385" s="26">
        <v>0</v>
      </c>
      <c r="N385" s="23"/>
      <c r="O385" s="1"/>
      <c r="P385" s="1"/>
      <c r="Q385" s="49"/>
      <c r="R385" s="39">
        <f t="shared" si="50"/>
        <v>0</v>
      </c>
    </row>
    <row r="386" spans="6:18" ht="60" customHeight="1" x14ac:dyDescent="0.25">
      <c r="F386" s="85">
        <f>F384+1</f>
        <v>40910</v>
      </c>
      <c r="G386" s="30" t="s">
        <v>424</v>
      </c>
      <c r="H386" s="26">
        <v>0</v>
      </c>
      <c r="I386" s="23"/>
      <c r="J386" s="1"/>
      <c r="K386" s="1"/>
      <c r="L386" s="51">
        <v>0</v>
      </c>
      <c r="M386" s="26">
        <v>1500</v>
      </c>
      <c r="N386" s="23"/>
      <c r="O386" s="1"/>
      <c r="P386" s="1"/>
      <c r="Q386" s="51">
        <v>1500</v>
      </c>
      <c r="R386" s="39">
        <f t="shared" si="50"/>
        <v>0</v>
      </c>
    </row>
    <row r="387" spans="6:18" ht="60" customHeight="1" x14ac:dyDescent="0.25">
      <c r="F387" s="85"/>
      <c r="G387" s="31" t="s">
        <v>425</v>
      </c>
      <c r="H387" s="26">
        <v>0</v>
      </c>
      <c r="I387" s="23"/>
      <c r="J387" s="1"/>
      <c r="K387" s="1"/>
      <c r="L387" s="51"/>
      <c r="M387" s="26">
        <v>0</v>
      </c>
      <c r="N387" s="23"/>
      <c r="O387" s="1"/>
      <c r="P387" s="1"/>
      <c r="Q387" s="51"/>
      <c r="R387" s="39">
        <f t="shared" si="50"/>
        <v>0</v>
      </c>
    </row>
    <row r="388" spans="6:18" ht="60" customHeight="1" x14ac:dyDescent="0.25">
      <c r="F388" s="85">
        <f>F386+1</f>
        <v>40911</v>
      </c>
      <c r="G388" s="30" t="s">
        <v>332</v>
      </c>
      <c r="H388" s="26">
        <v>0</v>
      </c>
      <c r="I388" s="23"/>
      <c r="J388" s="1"/>
      <c r="K388" s="1"/>
      <c r="L388" s="51">
        <v>0</v>
      </c>
      <c r="M388" s="26">
        <v>11000</v>
      </c>
      <c r="N388" s="23"/>
      <c r="O388" s="1"/>
      <c r="P388" s="1"/>
      <c r="Q388" s="51">
        <v>11000</v>
      </c>
      <c r="R388" s="39">
        <f t="shared" si="50"/>
        <v>0</v>
      </c>
    </row>
    <row r="389" spans="6:18" ht="60" customHeight="1" x14ac:dyDescent="0.25">
      <c r="F389" s="85"/>
      <c r="G389" s="31" t="s">
        <v>426</v>
      </c>
      <c r="H389" s="26">
        <v>0</v>
      </c>
      <c r="I389" s="23"/>
      <c r="J389" s="1"/>
      <c r="K389" s="1"/>
      <c r="L389" s="51"/>
      <c r="M389" s="26">
        <v>0</v>
      </c>
      <c r="N389" s="23"/>
      <c r="O389" s="1"/>
      <c r="P389" s="1"/>
      <c r="Q389" s="51"/>
      <c r="R389" s="39">
        <f t="shared" si="50"/>
        <v>0</v>
      </c>
    </row>
    <row r="390" spans="6:18" ht="60" customHeight="1" x14ac:dyDescent="0.25">
      <c r="F390" s="85">
        <f>F388+1</f>
        <v>40912</v>
      </c>
      <c r="G390" s="30" t="s">
        <v>383</v>
      </c>
      <c r="H390" s="26">
        <v>0</v>
      </c>
      <c r="I390" s="23"/>
      <c r="J390" s="1"/>
      <c r="K390" s="1"/>
      <c r="L390" s="51">
        <v>0</v>
      </c>
      <c r="M390" s="26">
        <v>500</v>
      </c>
      <c r="N390" s="23"/>
      <c r="O390" s="1"/>
      <c r="P390" s="1"/>
      <c r="Q390" s="51">
        <v>500</v>
      </c>
      <c r="R390" s="39">
        <f t="shared" si="50"/>
        <v>0</v>
      </c>
    </row>
    <row r="391" spans="6:18" ht="60" customHeight="1" x14ac:dyDescent="0.25">
      <c r="F391" s="85"/>
      <c r="G391" s="31" t="s">
        <v>510</v>
      </c>
      <c r="H391" s="26">
        <v>0</v>
      </c>
      <c r="I391" s="23"/>
      <c r="J391" s="1"/>
      <c r="K391" s="1"/>
      <c r="L391" s="51"/>
      <c r="M391" s="26">
        <v>0</v>
      </c>
      <c r="N391" s="23"/>
      <c r="O391" s="1"/>
      <c r="P391" s="1"/>
      <c r="Q391" s="51"/>
      <c r="R391" s="39">
        <f t="shared" si="50"/>
        <v>0</v>
      </c>
    </row>
    <row r="392" spans="6:18" ht="60" customHeight="1" x14ac:dyDescent="0.25">
      <c r="F392" s="85">
        <f>F390+1</f>
        <v>40913</v>
      </c>
      <c r="G392" s="30" t="s">
        <v>147</v>
      </c>
      <c r="H392" s="26">
        <v>1700</v>
      </c>
      <c r="I392" s="23">
        <v>1200</v>
      </c>
      <c r="J392" s="1"/>
      <c r="K392" s="1"/>
      <c r="L392" s="51">
        <v>500</v>
      </c>
      <c r="M392" s="26">
        <v>0</v>
      </c>
      <c r="N392" s="23">
        <v>0</v>
      </c>
      <c r="O392" s="1"/>
      <c r="P392" s="1"/>
      <c r="Q392" s="51"/>
      <c r="R392" s="39">
        <f t="shared" si="50"/>
        <v>0</v>
      </c>
    </row>
    <row r="393" spans="6:18" ht="60" customHeight="1" x14ac:dyDescent="0.25">
      <c r="F393" s="69"/>
      <c r="G393" s="31" t="s">
        <v>148</v>
      </c>
      <c r="H393" s="28">
        <f>SUM(H375:H392)</f>
        <v>5350</v>
      </c>
      <c r="I393" s="24">
        <f t="shared" ref="I393:Q393" si="51">SUM(I375:I392)</f>
        <v>1200</v>
      </c>
      <c r="J393" s="2">
        <f t="shared" si="51"/>
        <v>0</v>
      </c>
      <c r="K393" s="2">
        <f t="shared" si="51"/>
        <v>0</v>
      </c>
      <c r="L393" s="25">
        <f t="shared" si="51"/>
        <v>4150</v>
      </c>
      <c r="M393" s="28">
        <f t="shared" si="51"/>
        <v>16620</v>
      </c>
      <c r="N393" s="24">
        <f t="shared" si="51"/>
        <v>0</v>
      </c>
      <c r="O393" s="2">
        <f t="shared" si="51"/>
        <v>0</v>
      </c>
      <c r="P393" s="2">
        <f t="shared" si="51"/>
        <v>0</v>
      </c>
      <c r="Q393" s="25">
        <f t="shared" si="51"/>
        <v>16620</v>
      </c>
      <c r="R393" s="39">
        <f t="shared" si="50"/>
        <v>0</v>
      </c>
    </row>
    <row r="394" spans="6:18" ht="60" customHeight="1" x14ac:dyDescent="0.25">
      <c r="F394" s="85">
        <v>41000</v>
      </c>
      <c r="G394" s="29" t="s">
        <v>149</v>
      </c>
      <c r="H394" s="26"/>
      <c r="I394" s="23"/>
      <c r="J394" s="1"/>
      <c r="K394" s="1"/>
      <c r="L394" s="51"/>
      <c r="M394" s="26"/>
      <c r="N394" s="23"/>
      <c r="O394" s="1"/>
      <c r="P394" s="1"/>
      <c r="Q394" s="51"/>
      <c r="R394" s="39">
        <f t="shared" si="50"/>
        <v>0</v>
      </c>
    </row>
    <row r="395" spans="6:18" ht="60" customHeight="1" x14ac:dyDescent="0.25">
      <c r="F395" s="85"/>
      <c r="G395" s="31" t="s">
        <v>427</v>
      </c>
      <c r="H395" s="26"/>
      <c r="I395" s="23"/>
      <c r="J395" s="1"/>
      <c r="K395" s="1"/>
      <c r="L395" s="51"/>
      <c r="M395" s="26"/>
      <c r="N395" s="23"/>
      <c r="O395" s="1"/>
      <c r="P395" s="1"/>
      <c r="Q395" s="51"/>
      <c r="R395" s="39">
        <f t="shared" si="50"/>
        <v>0</v>
      </c>
    </row>
    <row r="396" spans="6:18" ht="60" customHeight="1" x14ac:dyDescent="0.25">
      <c r="F396" s="85">
        <f>F394+1</f>
        <v>41001</v>
      </c>
      <c r="G396" s="30" t="s">
        <v>150</v>
      </c>
      <c r="H396" s="26">
        <v>400</v>
      </c>
      <c r="I396" s="23">
        <v>150</v>
      </c>
      <c r="J396" s="1"/>
      <c r="K396" s="1"/>
      <c r="L396" s="51">
        <v>250</v>
      </c>
      <c r="M396" s="26">
        <v>0</v>
      </c>
      <c r="N396" s="23"/>
      <c r="O396" s="1"/>
      <c r="P396" s="1"/>
      <c r="Q396" s="51">
        <v>0</v>
      </c>
      <c r="R396" s="39">
        <f t="shared" si="50"/>
        <v>0</v>
      </c>
    </row>
    <row r="397" spans="6:18" ht="60" customHeight="1" x14ac:dyDescent="0.25">
      <c r="F397" s="85">
        <f>F396+1</f>
        <v>41002</v>
      </c>
      <c r="G397" s="30" t="s">
        <v>151</v>
      </c>
      <c r="H397" s="26">
        <v>500</v>
      </c>
      <c r="I397" s="23"/>
      <c r="J397" s="1"/>
      <c r="K397" s="1"/>
      <c r="L397" s="51">
        <v>500</v>
      </c>
      <c r="M397" s="26">
        <v>300</v>
      </c>
      <c r="N397" s="23"/>
      <c r="O397" s="1"/>
      <c r="P397" s="1"/>
      <c r="Q397" s="51">
        <v>300</v>
      </c>
      <c r="R397" s="39">
        <f t="shared" si="50"/>
        <v>0</v>
      </c>
    </row>
    <row r="398" spans="6:18" ht="60" customHeight="1" x14ac:dyDescent="0.25">
      <c r="F398" s="85">
        <f>F397+1</f>
        <v>41003</v>
      </c>
      <c r="G398" s="30" t="s">
        <v>152</v>
      </c>
      <c r="H398" s="26">
        <v>100</v>
      </c>
      <c r="I398" s="23"/>
      <c r="J398" s="1"/>
      <c r="K398" s="1"/>
      <c r="L398" s="51">
        <v>100</v>
      </c>
      <c r="M398" s="26">
        <v>0</v>
      </c>
      <c r="N398" s="23"/>
      <c r="O398" s="1"/>
      <c r="P398" s="1"/>
      <c r="Q398" s="51">
        <v>0</v>
      </c>
      <c r="R398" s="39">
        <f t="shared" si="50"/>
        <v>0</v>
      </c>
    </row>
    <row r="399" spans="6:18" ht="60" customHeight="1" x14ac:dyDescent="0.25">
      <c r="F399" s="85">
        <f>F398+1</f>
        <v>41004</v>
      </c>
      <c r="G399" s="30" t="s">
        <v>334</v>
      </c>
      <c r="H399" s="26">
        <v>0</v>
      </c>
      <c r="I399" s="23"/>
      <c r="J399" s="1"/>
      <c r="K399" s="1"/>
      <c r="L399" s="51">
        <v>0</v>
      </c>
      <c r="M399" s="26">
        <v>750</v>
      </c>
      <c r="N399" s="23"/>
      <c r="O399" s="1"/>
      <c r="P399" s="1"/>
      <c r="Q399" s="51">
        <v>750</v>
      </c>
      <c r="R399" s="39">
        <f t="shared" si="50"/>
        <v>0</v>
      </c>
    </row>
    <row r="400" spans="6:18" ht="60" customHeight="1" x14ac:dyDescent="0.25">
      <c r="F400" s="85">
        <f>F399+1</f>
        <v>41005</v>
      </c>
      <c r="G400" s="30" t="s">
        <v>335</v>
      </c>
      <c r="H400" s="26">
        <v>0</v>
      </c>
      <c r="I400" s="23"/>
      <c r="J400" s="1"/>
      <c r="K400" s="1"/>
      <c r="L400" s="51">
        <v>0</v>
      </c>
      <c r="M400" s="26">
        <v>100</v>
      </c>
      <c r="N400" s="23"/>
      <c r="O400" s="1"/>
      <c r="P400" s="1"/>
      <c r="Q400" s="51">
        <v>100</v>
      </c>
      <c r="R400" s="39">
        <f t="shared" si="50"/>
        <v>0</v>
      </c>
    </row>
    <row r="401" spans="6:18" ht="60" customHeight="1" x14ac:dyDescent="0.25">
      <c r="F401" s="85">
        <f>F400+1</f>
        <v>41006</v>
      </c>
      <c r="G401" s="30" t="s">
        <v>235</v>
      </c>
      <c r="H401" s="26">
        <v>50</v>
      </c>
      <c r="I401" s="23"/>
      <c r="J401" s="1"/>
      <c r="K401" s="1"/>
      <c r="L401" s="51">
        <v>50</v>
      </c>
      <c r="M401" s="26">
        <v>0</v>
      </c>
      <c r="N401" s="23"/>
      <c r="O401" s="1"/>
      <c r="P401" s="1"/>
      <c r="Q401" s="51">
        <v>0</v>
      </c>
      <c r="R401" s="39">
        <f t="shared" si="50"/>
        <v>0</v>
      </c>
    </row>
    <row r="402" spans="6:18" ht="60" customHeight="1" x14ac:dyDescent="0.25">
      <c r="F402" s="85"/>
      <c r="G402" s="31" t="s">
        <v>381</v>
      </c>
      <c r="H402" s="26">
        <v>0</v>
      </c>
      <c r="I402" s="23"/>
      <c r="J402" s="1"/>
      <c r="K402" s="1"/>
      <c r="L402" s="51"/>
      <c r="M402" s="26">
        <v>0</v>
      </c>
      <c r="N402" s="23"/>
      <c r="O402" s="1"/>
      <c r="P402" s="1"/>
      <c r="Q402" s="51"/>
      <c r="R402" s="39">
        <f t="shared" si="50"/>
        <v>0</v>
      </c>
    </row>
    <row r="403" spans="6:18" ht="60" customHeight="1" x14ac:dyDescent="0.25">
      <c r="F403" s="85">
        <f>F401+1</f>
        <v>41007</v>
      </c>
      <c r="G403" s="30" t="s">
        <v>428</v>
      </c>
      <c r="H403" s="26">
        <v>1700</v>
      </c>
      <c r="I403" s="23"/>
      <c r="J403" s="1"/>
      <c r="K403" s="1"/>
      <c r="L403" s="51">
        <v>1700</v>
      </c>
      <c r="M403" s="26">
        <v>0</v>
      </c>
      <c r="N403" s="23"/>
      <c r="O403" s="1"/>
      <c r="P403" s="1"/>
      <c r="Q403" s="51">
        <v>0</v>
      </c>
      <c r="R403" s="39">
        <f t="shared" si="50"/>
        <v>0</v>
      </c>
    </row>
    <row r="404" spans="6:18" ht="60" customHeight="1" x14ac:dyDescent="0.25">
      <c r="F404" s="69"/>
      <c r="G404" s="31" t="s">
        <v>153</v>
      </c>
      <c r="H404" s="28">
        <f>SUM(H396:H403)</f>
        <v>2750</v>
      </c>
      <c r="I404" s="24">
        <f t="shared" ref="I404:Q404" si="52">SUM(I396:I403)</f>
        <v>150</v>
      </c>
      <c r="J404" s="2">
        <f t="shared" si="52"/>
        <v>0</v>
      </c>
      <c r="K404" s="2">
        <f t="shared" si="52"/>
        <v>0</v>
      </c>
      <c r="L404" s="25">
        <f t="shared" si="52"/>
        <v>2600</v>
      </c>
      <c r="M404" s="28">
        <f t="shared" si="52"/>
        <v>1150</v>
      </c>
      <c r="N404" s="24">
        <f t="shared" si="52"/>
        <v>0</v>
      </c>
      <c r="O404" s="2">
        <f t="shared" si="52"/>
        <v>0</v>
      </c>
      <c r="P404" s="2">
        <f t="shared" si="52"/>
        <v>0</v>
      </c>
      <c r="Q404" s="25">
        <f t="shared" si="52"/>
        <v>1150</v>
      </c>
      <c r="R404" s="39">
        <f t="shared" si="50"/>
        <v>0</v>
      </c>
    </row>
    <row r="405" spans="6:18" ht="60" customHeight="1" x14ac:dyDescent="0.25">
      <c r="F405" s="85">
        <v>41100</v>
      </c>
      <c r="G405" s="29" t="s">
        <v>154</v>
      </c>
      <c r="H405" s="26"/>
      <c r="I405" s="23"/>
      <c r="J405" s="1"/>
      <c r="K405" s="1"/>
      <c r="L405" s="51"/>
      <c r="M405" s="26"/>
      <c r="N405" s="23"/>
      <c r="O405" s="1"/>
      <c r="P405" s="1"/>
      <c r="Q405" s="51"/>
      <c r="R405" s="39">
        <f t="shared" si="50"/>
        <v>0</v>
      </c>
    </row>
    <row r="406" spans="6:18" ht="60" customHeight="1" x14ac:dyDescent="0.25">
      <c r="F406" s="85">
        <f>+F405+1</f>
        <v>41101</v>
      </c>
      <c r="G406" s="30" t="s">
        <v>429</v>
      </c>
      <c r="H406" s="26">
        <v>30</v>
      </c>
      <c r="I406" s="23"/>
      <c r="J406" s="1"/>
      <c r="K406" s="1"/>
      <c r="L406" s="51">
        <v>30</v>
      </c>
      <c r="M406" s="26">
        <v>0</v>
      </c>
      <c r="N406" s="23"/>
      <c r="O406" s="1"/>
      <c r="P406" s="1"/>
      <c r="Q406" s="51">
        <v>0</v>
      </c>
      <c r="R406" s="39">
        <f t="shared" si="50"/>
        <v>0</v>
      </c>
    </row>
    <row r="407" spans="6:18" ht="60" customHeight="1" x14ac:dyDescent="0.25">
      <c r="F407" s="69"/>
      <c r="G407" s="31" t="s">
        <v>155</v>
      </c>
      <c r="H407" s="28">
        <f>SUM(H406)</f>
        <v>30</v>
      </c>
      <c r="I407" s="24">
        <f t="shared" ref="I407:Q407" si="53">SUM(I406)</f>
        <v>0</v>
      </c>
      <c r="J407" s="2">
        <f t="shared" si="53"/>
        <v>0</v>
      </c>
      <c r="K407" s="2">
        <f t="shared" si="53"/>
        <v>0</v>
      </c>
      <c r="L407" s="25">
        <f t="shared" si="53"/>
        <v>30</v>
      </c>
      <c r="M407" s="28">
        <f t="shared" si="53"/>
        <v>0</v>
      </c>
      <c r="N407" s="24">
        <f t="shared" si="53"/>
        <v>0</v>
      </c>
      <c r="O407" s="2">
        <f t="shared" si="53"/>
        <v>0</v>
      </c>
      <c r="P407" s="2">
        <f t="shared" si="53"/>
        <v>0</v>
      </c>
      <c r="Q407" s="25">
        <f t="shared" si="53"/>
        <v>0</v>
      </c>
      <c r="R407" s="39">
        <f t="shared" si="50"/>
        <v>0</v>
      </c>
    </row>
    <row r="408" spans="6:18" ht="60" customHeight="1" x14ac:dyDescent="0.25">
      <c r="F408" s="85">
        <v>41200</v>
      </c>
      <c r="G408" s="29" t="s">
        <v>156</v>
      </c>
      <c r="H408" s="26"/>
      <c r="I408" s="23"/>
      <c r="J408" s="1"/>
      <c r="K408" s="1"/>
      <c r="L408" s="49"/>
      <c r="M408" s="26"/>
      <c r="N408" s="23"/>
      <c r="O408" s="1"/>
      <c r="P408" s="1"/>
      <c r="Q408" s="49"/>
      <c r="R408" s="39">
        <f t="shared" si="50"/>
        <v>0</v>
      </c>
    </row>
    <row r="409" spans="6:18" ht="60" customHeight="1" x14ac:dyDescent="0.25">
      <c r="F409" s="85">
        <f>F408+1</f>
        <v>41201</v>
      </c>
      <c r="G409" s="30" t="s">
        <v>337</v>
      </c>
      <c r="H409" s="26">
        <v>0</v>
      </c>
      <c r="I409" s="23">
        <v>0</v>
      </c>
      <c r="J409" s="1"/>
      <c r="K409" s="1"/>
      <c r="L409" s="49">
        <v>0</v>
      </c>
      <c r="M409" s="26">
        <v>4000</v>
      </c>
      <c r="N409" s="23">
        <v>2800</v>
      </c>
      <c r="O409" s="1"/>
      <c r="P409" s="1"/>
      <c r="Q409" s="49">
        <v>1200</v>
      </c>
      <c r="R409" s="39">
        <f t="shared" si="50"/>
        <v>0</v>
      </c>
    </row>
    <row r="410" spans="6:18" ht="60" customHeight="1" x14ac:dyDescent="0.25">
      <c r="F410" s="85">
        <f>F409+1</f>
        <v>41202</v>
      </c>
      <c r="G410" s="30" t="s">
        <v>256</v>
      </c>
      <c r="H410" s="26">
        <v>20000</v>
      </c>
      <c r="I410" s="23">
        <v>14000</v>
      </c>
      <c r="J410" s="1">
        <v>6000</v>
      </c>
      <c r="K410" s="1"/>
      <c r="L410" s="49"/>
      <c r="M410" s="26">
        <v>0</v>
      </c>
      <c r="N410" s="23">
        <v>0</v>
      </c>
      <c r="O410" s="1">
        <v>0</v>
      </c>
      <c r="P410" s="1"/>
      <c r="Q410" s="49"/>
      <c r="R410" s="39">
        <f t="shared" si="50"/>
        <v>0</v>
      </c>
    </row>
    <row r="411" spans="6:18" ht="60" customHeight="1" x14ac:dyDescent="0.25">
      <c r="F411" s="85">
        <f>F410+1</f>
        <v>41203</v>
      </c>
      <c r="G411" s="30" t="s">
        <v>355</v>
      </c>
      <c r="H411" s="26">
        <v>3000</v>
      </c>
      <c r="I411" s="23">
        <v>3000</v>
      </c>
      <c r="J411" s="1"/>
      <c r="K411" s="1"/>
      <c r="L411" s="49"/>
      <c r="M411" s="26">
        <v>0</v>
      </c>
      <c r="N411" s="23">
        <v>0</v>
      </c>
      <c r="O411" s="1"/>
      <c r="P411" s="1"/>
      <c r="Q411" s="49"/>
      <c r="R411" s="39">
        <f t="shared" si="50"/>
        <v>0</v>
      </c>
    </row>
    <row r="412" spans="6:18" ht="60" customHeight="1" x14ac:dyDescent="0.25">
      <c r="F412" s="85"/>
      <c r="G412" s="31" t="s">
        <v>474</v>
      </c>
      <c r="H412" s="26">
        <v>0</v>
      </c>
      <c r="I412" s="23"/>
      <c r="J412" s="1"/>
      <c r="K412" s="1"/>
      <c r="L412" s="49"/>
      <c r="M412" s="26">
        <v>0</v>
      </c>
      <c r="N412" s="23"/>
      <c r="O412" s="1"/>
      <c r="P412" s="1"/>
      <c r="Q412" s="49"/>
      <c r="R412" s="39">
        <f t="shared" si="50"/>
        <v>0</v>
      </c>
    </row>
    <row r="413" spans="6:18" ht="60" customHeight="1" x14ac:dyDescent="0.25">
      <c r="F413" s="85">
        <f>F411+1</f>
        <v>41204</v>
      </c>
      <c r="G413" s="30" t="s">
        <v>157</v>
      </c>
      <c r="H413" s="26">
        <v>2500</v>
      </c>
      <c r="I413" s="23">
        <v>1750</v>
      </c>
      <c r="J413" s="1">
        <v>750</v>
      </c>
      <c r="K413" s="1"/>
      <c r="L413" s="49"/>
      <c r="M413" s="26">
        <v>0</v>
      </c>
      <c r="N413" s="23">
        <v>0</v>
      </c>
      <c r="O413" s="1">
        <v>0</v>
      </c>
      <c r="P413" s="1"/>
      <c r="Q413" s="49"/>
      <c r="R413" s="39">
        <f t="shared" si="50"/>
        <v>0</v>
      </c>
    </row>
    <row r="414" spans="6:18" ht="60" customHeight="1" x14ac:dyDescent="0.25">
      <c r="F414" s="85">
        <f>F413+1</f>
        <v>41205</v>
      </c>
      <c r="G414" s="30" t="s">
        <v>158</v>
      </c>
      <c r="H414" s="26">
        <v>1500</v>
      </c>
      <c r="I414" s="23">
        <v>1050</v>
      </c>
      <c r="J414" s="1">
        <v>450</v>
      </c>
      <c r="K414" s="1"/>
      <c r="L414" s="49"/>
      <c r="M414" s="26">
        <v>0</v>
      </c>
      <c r="N414" s="23">
        <v>0</v>
      </c>
      <c r="O414" s="1">
        <v>0</v>
      </c>
      <c r="P414" s="1"/>
      <c r="Q414" s="49"/>
      <c r="R414" s="39">
        <f t="shared" si="50"/>
        <v>0</v>
      </c>
    </row>
    <row r="415" spans="6:18" ht="60" customHeight="1" x14ac:dyDescent="0.25">
      <c r="F415" s="85">
        <f>F414+1</f>
        <v>41206</v>
      </c>
      <c r="G415" s="30" t="s">
        <v>488</v>
      </c>
      <c r="H415" s="26">
        <v>3000</v>
      </c>
      <c r="I415" s="23">
        <v>3000</v>
      </c>
      <c r="J415" s="1"/>
      <c r="K415" s="1"/>
      <c r="L415" s="49"/>
      <c r="M415" s="26">
        <v>0</v>
      </c>
      <c r="N415" s="23"/>
      <c r="O415" s="1"/>
      <c r="P415" s="1"/>
      <c r="Q415" s="49"/>
      <c r="R415" s="39">
        <f t="shared" si="50"/>
        <v>0</v>
      </c>
    </row>
    <row r="416" spans="6:18" ht="60" customHeight="1" x14ac:dyDescent="0.25">
      <c r="F416" s="85">
        <f>F415+1</f>
        <v>41207</v>
      </c>
      <c r="G416" s="30" t="s">
        <v>519</v>
      </c>
      <c r="H416" s="26">
        <v>10000</v>
      </c>
      <c r="I416" s="23">
        <v>5000</v>
      </c>
      <c r="J416" s="1"/>
      <c r="K416" s="1"/>
      <c r="L416" s="49">
        <v>5000</v>
      </c>
      <c r="M416" s="26">
        <v>0</v>
      </c>
      <c r="N416" s="23">
        <v>0</v>
      </c>
      <c r="O416" s="1"/>
      <c r="P416" s="1"/>
      <c r="Q416" s="49">
        <v>0</v>
      </c>
      <c r="R416" s="39">
        <f t="shared" si="50"/>
        <v>0</v>
      </c>
    </row>
    <row r="417" spans="6:18" ht="60" customHeight="1" x14ac:dyDescent="0.25">
      <c r="F417" s="69"/>
      <c r="G417" s="31" t="s">
        <v>159</v>
      </c>
      <c r="H417" s="28">
        <f>SUM(H409:H416)</f>
        <v>40000</v>
      </c>
      <c r="I417" s="24">
        <f t="shared" ref="I417:Q417" si="54">SUM(I409:I416)</f>
        <v>27800</v>
      </c>
      <c r="J417" s="2">
        <f t="shared" si="54"/>
        <v>7200</v>
      </c>
      <c r="K417" s="2">
        <f t="shared" si="54"/>
        <v>0</v>
      </c>
      <c r="L417" s="25">
        <f t="shared" si="54"/>
        <v>5000</v>
      </c>
      <c r="M417" s="28">
        <f t="shared" si="54"/>
        <v>4000</v>
      </c>
      <c r="N417" s="24">
        <f t="shared" si="54"/>
        <v>2800</v>
      </c>
      <c r="O417" s="2">
        <f t="shared" si="54"/>
        <v>0</v>
      </c>
      <c r="P417" s="2">
        <f t="shared" si="54"/>
        <v>0</v>
      </c>
      <c r="Q417" s="25">
        <f t="shared" si="54"/>
        <v>1200</v>
      </c>
      <c r="R417" s="39">
        <f t="shared" si="50"/>
        <v>0</v>
      </c>
    </row>
    <row r="418" spans="6:18" ht="60" customHeight="1" x14ac:dyDescent="0.25">
      <c r="F418" s="85">
        <v>41300</v>
      </c>
      <c r="G418" s="29" t="s">
        <v>160</v>
      </c>
      <c r="H418" s="28"/>
      <c r="I418" s="24"/>
      <c r="J418" s="2"/>
      <c r="K418" s="2"/>
      <c r="L418" s="25"/>
      <c r="M418" s="28"/>
      <c r="N418" s="24"/>
      <c r="O418" s="2"/>
      <c r="P418" s="2"/>
      <c r="Q418" s="25"/>
      <c r="R418" s="39">
        <f t="shared" si="50"/>
        <v>0</v>
      </c>
    </row>
    <row r="419" spans="6:18" ht="60" customHeight="1" x14ac:dyDescent="0.25">
      <c r="F419" s="85"/>
      <c r="G419" s="31" t="s">
        <v>372</v>
      </c>
      <c r="H419" s="28"/>
      <c r="I419" s="24"/>
      <c r="J419" s="2"/>
      <c r="K419" s="2"/>
      <c r="L419" s="25"/>
      <c r="M419" s="28"/>
      <c r="N419" s="24"/>
      <c r="O419" s="2"/>
      <c r="P419" s="2"/>
      <c r="Q419" s="25"/>
      <c r="R419" s="39">
        <f t="shared" si="50"/>
        <v>0</v>
      </c>
    </row>
    <row r="420" spans="6:18" ht="60" customHeight="1" x14ac:dyDescent="0.25">
      <c r="F420" s="85">
        <f>F418+1</f>
        <v>41301</v>
      </c>
      <c r="G420" s="30" t="s">
        <v>237</v>
      </c>
      <c r="H420" s="26">
        <v>600</v>
      </c>
      <c r="I420" s="23"/>
      <c r="J420" s="1"/>
      <c r="K420" s="1"/>
      <c r="L420" s="49">
        <v>600</v>
      </c>
      <c r="M420" s="26">
        <v>0</v>
      </c>
      <c r="N420" s="23"/>
      <c r="O420" s="1"/>
      <c r="P420" s="1"/>
      <c r="Q420" s="49">
        <v>0</v>
      </c>
      <c r="R420" s="39">
        <f t="shared" si="50"/>
        <v>0</v>
      </c>
    </row>
    <row r="421" spans="6:18" ht="60" customHeight="1" x14ac:dyDescent="0.25">
      <c r="F421" s="85"/>
      <c r="G421" s="31" t="s">
        <v>475</v>
      </c>
      <c r="H421" s="26">
        <v>0</v>
      </c>
      <c r="I421" s="24"/>
      <c r="J421" s="2"/>
      <c r="K421" s="2"/>
      <c r="L421" s="25"/>
      <c r="M421" s="26">
        <v>0</v>
      </c>
      <c r="N421" s="24"/>
      <c r="O421" s="2"/>
      <c r="P421" s="2"/>
      <c r="Q421" s="25"/>
      <c r="R421" s="39">
        <f t="shared" si="50"/>
        <v>0</v>
      </c>
    </row>
    <row r="422" spans="6:18" ht="60" customHeight="1" x14ac:dyDescent="0.25">
      <c r="F422" s="85">
        <f>F420+1</f>
        <v>41302</v>
      </c>
      <c r="G422" s="30" t="s">
        <v>236</v>
      </c>
      <c r="H422" s="26">
        <v>10</v>
      </c>
      <c r="I422" s="23"/>
      <c r="J422" s="1"/>
      <c r="K422" s="1"/>
      <c r="L422" s="49">
        <v>10</v>
      </c>
      <c r="M422" s="26">
        <v>0</v>
      </c>
      <c r="N422" s="23"/>
      <c r="O422" s="1"/>
      <c r="P422" s="1"/>
      <c r="Q422" s="49">
        <v>0</v>
      </c>
      <c r="R422" s="39">
        <f t="shared" si="50"/>
        <v>0</v>
      </c>
    </row>
    <row r="423" spans="6:18" ht="60" customHeight="1" x14ac:dyDescent="0.25">
      <c r="F423" s="85">
        <f>F422+1</f>
        <v>41303</v>
      </c>
      <c r="G423" s="30" t="s">
        <v>238</v>
      </c>
      <c r="H423" s="26">
        <v>0</v>
      </c>
      <c r="I423" s="23"/>
      <c r="J423" s="1"/>
      <c r="K423" s="1"/>
      <c r="L423" s="49">
        <v>0</v>
      </c>
      <c r="M423" s="26">
        <v>100</v>
      </c>
      <c r="N423" s="23"/>
      <c r="O423" s="1"/>
      <c r="P423" s="1"/>
      <c r="Q423" s="49">
        <v>100</v>
      </c>
      <c r="R423" s="39">
        <f t="shared" si="50"/>
        <v>0</v>
      </c>
    </row>
    <row r="424" spans="6:18" ht="60" customHeight="1" x14ac:dyDescent="0.25">
      <c r="F424" s="85">
        <f>F423+1</f>
        <v>41304</v>
      </c>
      <c r="G424" s="30" t="s">
        <v>336</v>
      </c>
      <c r="H424" s="26">
        <v>0</v>
      </c>
      <c r="I424" s="23"/>
      <c r="J424" s="1"/>
      <c r="K424" s="1"/>
      <c r="L424" s="49">
        <v>0</v>
      </c>
      <c r="M424" s="26">
        <v>250</v>
      </c>
      <c r="N424" s="23"/>
      <c r="O424" s="1"/>
      <c r="P424" s="1"/>
      <c r="Q424" s="49">
        <v>250</v>
      </c>
      <c r="R424" s="39">
        <f t="shared" si="50"/>
        <v>0</v>
      </c>
    </row>
    <row r="425" spans="6:18" ht="60" customHeight="1" x14ac:dyDescent="0.25">
      <c r="F425" s="85">
        <f>F424+1</f>
        <v>41305</v>
      </c>
      <c r="G425" s="30" t="s">
        <v>379</v>
      </c>
      <c r="H425" s="26">
        <v>0</v>
      </c>
      <c r="I425" s="23"/>
      <c r="J425" s="1"/>
      <c r="K425" s="1"/>
      <c r="L425" s="49">
        <v>0</v>
      </c>
      <c r="M425" s="26">
        <v>550</v>
      </c>
      <c r="N425" s="23"/>
      <c r="O425" s="1"/>
      <c r="P425" s="1"/>
      <c r="Q425" s="49">
        <v>550</v>
      </c>
      <c r="R425" s="39">
        <f t="shared" si="50"/>
        <v>0</v>
      </c>
    </row>
    <row r="426" spans="6:18" ht="60" customHeight="1" x14ac:dyDescent="0.25">
      <c r="F426" s="85">
        <f>F425+1</f>
        <v>41306</v>
      </c>
      <c r="G426" s="30" t="s">
        <v>266</v>
      </c>
      <c r="H426" s="26">
        <v>0</v>
      </c>
      <c r="I426" s="23"/>
      <c r="J426" s="1"/>
      <c r="K426" s="1"/>
      <c r="L426" s="49">
        <v>0</v>
      </c>
      <c r="M426" s="26">
        <v>2000</v>
      </c>
      <c r="N426" s="23"/>
      <c r="O426" s="1"/>
      <c r="P426" s="1"/>
      <c r="Q426" s="49">
        <v>2000</v>
      </c>
      <c r="R426" s="39">
        <f t="shared" si="50"/>
        <v>0</v>
      </c>
    </row>
    <row r="427" spans="6:18" ht="60" customHeight="1" x14ac:dyDescent="0.25">
      <c r="F427" s="69"/>
      <c r="G427" s="31" t="s">
        <v>161</v>
      </c>
      <c r="H427" s="28">
        <f>SUM(H420:H426)</f>
        <v>610</v>
      </c>
      <c r="I427" s="24">
        <f t="shared" ref="I427:Q427" si="55">SUM(I420:I426)</f>
        <v>0</v>
      </c>
      <c r="J427" s="2">
        <f t="shared" si="55"/>
        <v>0</v>
      </c>
      <c r="K427" s="2">
        <f t="shared" si="55"/>
        <v>0</v>
      </c>
      <c r="L427" s="25">
        <f t="shared" si="55"/>
        <v>610</v>
      </c>
      <c r="M427" s="28">
        <f t="shared" si="55"/>
        <v>2900</v>
      </c>
      <c r="N427" s="24">
        <f t="shared" si="55"/>
        <v>0</v>
      </c>
      <c r="O427" s="2">
        <f t="shared" si="55"/>
        <v>0</v>
      </c>
      <c r="P427" s="2">
        <f t="shared" si="55"/>
        <v>0</v>
      </c>
      <c r="Q427" s="25">
        <f t="shared" si="55"/>
        <v>2900</v>
      </c>
      <c r="R427" s="39">
        <f t="shared" si="50"/>
        <v>0</v>
      </c>
    </row>
    <row r="428" spans="6:18" ht="60" customHeight="1" x14ac:dyDescent="0.25">
      <c r="F428" s="69"/>
      <c r="G428" s="31" t="s">
        <v>162</v>
      </c>
      <c r="H428" s="28">
        <f>H427+H417+H407+H404+H393+H372+H254+H241+H204</f>
        <v>156258</v>
      </c>
      <c r="I428" s="24">
        <f t="shared" ref="I428:Q428" si="56">I427+I417+I407+I404+I393+I372+I254+I241+I204</f>
        <v>31370</v>
      </c>
      <c r="J428" s="2">
        <f t="shared" si="56"/>
        <v>17500</v>
      </c>
      <c r="K428" s="2">
        <f t="shared" si="56"/>
        <v>26680</v>
      </c>
      <c r="L428" s="25">
        <f t="shared" si="56"/>
        <v>80708</v>
      </c>
      <c r="M428" s="28">
        <f t="shared" si="56"/>
        <v>136170</v>
      </c>
      <c r="N428" s="24">
        <f t="shared" si="56"/>
        <v>2800</v>
      </c>
      <c r="O428" s="2">
        <f t="shared" si="56"/>
        <v>21450</v>
      </c>
      <c r="P428" s="2">
        <f t="shared" si="56"/>
        <v>58475</v>
      </c>
      <c r="Q428" s="25">
        <f t="shared" si="56"/>
        <v>53445</v>
      </c>
      <c r="R428" s="39">
        <f t="shared" si="50"/>
        <v>0</v>
      </c>
    </row>
    <row r="429" spans="6:18" ht="60" customHeight="1" x14ac:dyDescent="0.25">
      <c r="F429" s="85"/>
      <c r="G429" s="29" t="s">
        <v>163</v>
      </c>
      <c r="H429" s="26"/>
      <c r="I429" s="23"/>
      <c r="J429" s="1"/>
      <c r="K429" s="1"/>
      <c r="L429" s="49"/>
      <c r="M429" s="26"/>
      <c r="N429" s="23"/>
      <c r="O429" s="1"/>
      <c r="P429" s="1"/>
      <c r="Q429" s="49"/>
      <c r="R429" s="39">
        <f t="shared" si="50"/>
        <v>0</v>
      </c>
    </row>
    <row r="430" spans="6:18" ht="60" customHeight="1" x14ac:dyDescent="0.25">
      <c r="F430" s="85">
        <v>50100</v>
      </c>
      <c r="G430" s="29" t="s">
        <v>164</v>
      </c>
      <c r="H430" s="26"/>
      <c r="I430" s="23"/>
      <c r="J430" s="1"/>
      <c r="K430" s="1"/>
      <c r="L430" s="49"/>
      <c r="M430" s="26"/>
      <c r="N430" s="23"/>
      <c r="O430" s="1"/>
      <c r="P430" s="1"/>
      <c r="Q430" s="49"/>
      <c r="R430" s="39">
        <f t="shared" si="50"/>
        <v>0</v>
      </c>
    </row>
    <row r="431" spans="6:18" ht="60" customHeight="1" x14ac:dyDescent="0.25">
      <c r="F431" s="85">
        <f t="shared" ref="F431:F436" si="57">+F430+1</f>
        <v>50101</v>
      </c>
      <c r="G431" s="30" t="s">
        <v>165</v>
      </c>
      <c r="H431" s="26">
        <v>500</v>
      </c>
      <c r="I431" s="23"/>
      <c r="J431" s="1"/>
      <c r="K431" s="1"/>
      <c r="L431" s="49">
        <v>500</v>
      </c>
      <c r="M431" s="26">
        <v>2000</v>
      </c>
      <c r="N431" s="23"/>
      <c r="O431" s="1"/>
      <c r="P431" s="1"/>
      <c r="Q431" s="49">
        <v>2000</v>
      </c>
      <c r="R431" s="39">
        <f t="shared" si="50"/>
        <v>0</v>
      </c>
    </row>
    <row r="432" spans="6:18" ht="60" customHeight="1" x14ac:dyDescent="0.25">
      <c r="F432" s="85">
        <f t="shared" si="57"/>
        <v>50102</v>
      </c>
      <c r="G432" s="30" t="s">
        <v>166</v>
      </c>
      <c r="H432" s="26">
        <v>100</v>
      </c>
      <c r="I432" s="23"/>
      <c r="J432" s="1"/>
      <c r="K432" s="1"/>
      <c r="L432" s="49">
        <v>100</v>
      </c>
      <c r="M432" s="26">
        <v>0</v>
      </c>
      <c r="N432" s="23"/>
      <c r="O432" s="1"/>
      <c r="P432" s="1"/>
      <c r="Q432" s="49">
        <v>0</v>
      </c>
      <c r="R432" s="39">
        <f t="shared" si="50"/>
        <v>0</v>
      </c>
    </row>
    <row r="433" spans="6:18" ht="60" customHeight="1" x14ac:dyDescent="0.25">
      <c r="F433" s="85">
        <f t="shared" si="57"/>
        <v>50103</v>
      </c>
      <c r="G433" s="30" t="s">
        <v>167</v>
      </c>
      <c r="H433" s="26">
        <v>0</v>
      </c>
      <c r="I433" s="23"/>
      <c r="J433" s="1"/>
      <c r="K433" s="1"/>
      <c r="L433" s="49">
        <v>0</v>
      </c>
      <c r="M433" s="26">
        <v>1000</v>
      </c>
      <c r="N433" s="23"/>
      <c r="O433" s="1"/>
      <c r="P433" s="1"/>
      <c r="Q433" s="49">
        <v>1000</v>
      </c>
      <c r="R433" s="39">
        <f t="shared" si="50"/>
        <v>0</v>
      </c>
    </row>
    <row r="434" spans="6:18" ht="60" customHeight="1" x14ac:dyDescent="0.25">
      <c r="F434" s="85">
        <f t="shared" si="57"/>
        <v>50104</v>
      </c>
      <c r="G434" s="30" t="s">
        <v>168</v>
      </c>
      <c r="H434" s="26">
        <v>0</v>
      </c>
      <c r="I434" s="23"/>
      <c r="J434" s="1"/>
      <c r="K434" s="1"/>
      <c r="L434" s="49">
        <v>0</v>
      </c>
      <c r="M434" s="26">
        <v>2000</v>
      </c>
      <c r="N434" s="23"/>
      <c r="O434" s="1"/>
      <c r="P434" s="1"/>
      <c r="Q434" s="49">
        <v>2000</v>
      </c>
      <c r="R434" s="39">
        <f t="shared" si="50"/>
        <v>0</v>
      </c>
    </row>
    <row r="435" spans="6:18" ht="60" customHeight="1" x14ac:dyDescent="0.25">
      <c r="F435" s="85">
        <f t="shared" si="57"/>
        <v>50105</v>
      </c>
      <c r="G435" s="30" t="s">
        <v>169</v>
      </c>
      <c r="H435" s="26">
        <v>1900</v>
      </c>
      <c r="I435" s="23"/>
      <c r="J435" s="1"/>
      <c r="K435" s="1"/>
      <c r="L435" s="49">
        <v>1900</v>
      </c>
      <c r="M435" s="26">
        <v>0</v>
      </c>
      <c r="N435" s="23"/>
      <c r="O435" s="1"/>
      <c r="P435" s="1"/>
      <c r="Q435" s="49"/>
      <c r="R435" s="39">
        <f t="shared" si="50"/>
        <v>0</v>
      </c>
    </row>
    <row r="436" spans="6:18" ht="60" customHeight="1" x14ac:dyDescent="0.25">
      <c r="F436" s="85">
        <f t="shared" si="57"/>
        <v>50106</v>
      </c>
      <c r="G436" s="30" t="s">
        <v>257</v>
      </c>
      <c r="H436" s="26">
        <v>0</v>
      </c>
      <c r="I436" s="23"/>
      <c r="J436" s="1"/>
      <c r="K436" s="1"/>
      <c r="L436" s="49">
        <v>0</v>
      </c>
      <c r="M436" s="26">
        <v>1000</v>
      </c>
      <c r="N436" s="23"/>
      <c r="O436" s="1"/>
      <c r="P436" s="1"/>
      <c r="Q436" s="49">
        <v>1000</v>
      </c>
      <c r="R436" s="39">
        <f t="shared" si="50"/>
        <v>0</v>
      </c>
    </row>
    <row r="437" spans="6:18" ht="60" customHeight="1" x14ac:dyDescent="0.25">
      <c r="F437" s="69"/>
      <c r="G437" s="31" t="s">
        <v>170</v>
      </c>
      <c r="H437" s="28">
        <f>SUM(H431:H436)</f>
        <v>2500</v>
      </c>
      <c r="I437" s="24">
        <f t="shared" ref="I437:Q437" si="58">SUM(I431:I436)</f>
        <v>0</v>
      </c>
      <c r="J437" s="2">
        <f t="shared" si="58"/>
        <v>0</v>
      </c>
      <c r="K437" s="2">
        <f t="shared" si="58"/>
        <v>0</v>
      </c>
      <c r="L437" s="25">
        <f t="shared" si="58"/>
        <v>2500</v>
      </c>
      <c r="M437" s="28">
        <f t="shared" si="58"/>
        <v>6000</v>
      </c>
      <c r="N437" s="24">
        <f t="shared" si="58"/>
        <v>0</v>
      </c>
      <c r="O437" s="2">
        <f t="shared" si="58"/>
        <v>0</v>
      </c>
      <c r="P437" s="2">
        <f t="shared" si="58"/>
        <v>0</v>
      </c>
      <c r="Q437" s="25">
        <f t="shared" si="58"/>
        <v>6000</v>
      </c>
      <c r="R437" s="39">
        <f t="shared" si="50"/>
        <v>0</v>
      </c>
    </row>
    <row r="438" spans="6:18" ht="60" customHeight="1" x14ac:dyDescent="0.25">
      <c r="F438" s="85">
        <v>50200</v>
      </c>
      <c r="G438" s="29" t="s">
        <v>171</v>
      </c>
      <c r="H438" s="26"/>
      <c r="I438" s="23"/>
      <c r="J438" s="1"/>
      <c r="K438" s="1"/>
      <c r="L438" s="49"/>
      <c r="M438" s="26"/>
      <c r="N438" s="23"/>
      <c r="O438" s="1"/>
      <c r="P438" s="1"/>
      <c r="Q438" s="49"/>
      <c r="R438" s="39">
        <f t="shared" si="50"/>
        <v>0</v>
      </c>
    </row>
    <row r="439" spans="6:18" ht="60" customHeight="1" x14ac:dyDescent="0.25">
      <c r="F439" s="85">
        <f>+F438+1</f>
        <v>50201</v>
      </c>
      <c r="G439" s="30" t="s">
        <v>172</v>
      </c>
      <c r="H439" s="26">
        <v>2500</v>
      </c>
      <c r="I439" s="23"/>
      <c r="J439" s="1"/>
      <c r="K439" s="1"/>
      <c r="L439" s="49">
        <v>2500</v>
      </c>
      <c r="M439" s="26">
        <v>500</v>
      </c>
      <c r="N439" s="23"/>
      <c r="O439" s="1"/>
      <c r="P439" s="1"/>
      <c r="Q439" s="49">
        <v>500</v>
      </c>
      <c r="R439" s="39">
        <f t="shared" si="50"/>
        <v>0</v>
      </c>
    </row>
    <row r="440" spans="6:18" ht="60" customHeight="1" x14ac:dyDescent="0.25">
      <c r="F440" s="85">
        <f>F439+1</f>
        <v>50202</v>
      </c>
      <c r="G440" s="30" t="s">
        <v>173</v>
      </c>
      <c r="H440" s="26">
        <v>500</v>
      </c>
      <c r="I440" s="23"/>
      <c r="J440" s="1"/>
      <c r="K440" s="1"/>
      <c r="L440" s="49">
        <v>500</v>
      </c>
      <c r="M440" s="26">
        <v>4800</v>
      </c>
      <c r="N440" s="23"/>
      <c r="O440" s="1"/>
      <c r="P440" s="1"/>
      <c r="Q440" s="49">
        <v>4800</v>
      </c>
      <c r="R440" s="39">
        <f t="shared" si="50"/>
        <v>0</v>
      </c>
    </row>
    <row r="441" spans="6:18" ht="60" customHeight="1" x14ac:dyDescent="0.25">
      <c r="F441" s="85">
        <f t="shared" ref="F441:F446" si="59">+F440+1</f>
        <v>50203</v>
      </c>
      <c r="G441" s="30" t="s">
        <v>285</v>
      </c>
      <c r="H441" s="26">
        <v>0</v>
      </c>
      <c r="I441" s="23"/>
      <c r="J441" s="1"/>
      <c r="K441" s="1"/>
      <c r="L441" s="49">
        <v>0</v>
      </c>
      <c r="M441" s="26">
        <v>650</v>
      </c>
      <c r="N441" s="23"/>
      <c r="O441" s="1"/>
      <c r="P441" s="1"/>
      <c r="Q441" s="49">
        <v>650</v>
      </c>
      <c r="R441" s="39">
        <f t="shared" ref="R441:R514" si="60">M441-N441-O441-P441-Q441</f>
        <v>0</v>
      </c>
    </row>
    <row r="442" spans="6:18" ht="60" customHeight="1" x14ac:dyDescent="0.25">
      <c r="F442" s="85">
        <f t="shared" si="59"/>
        <v>50204</v>
      </c>
      <c r="G442" s="30" t="s">
        <v>286</v>
      </c>
      <c r="H442" s="26">
        <v>0</v>
      </c>
      <c r="I442" s="23"/>
      <c r="J442" s="1"/>
      <c r="K442" s="1"/>
      <c r="L442" s="49">
        <v>0</v>
      </c>
      <c r="M442" s="26">
        <v>400</v>
      </c>
      <c r="N442" s="23"/>
      <c r="O442" s="1"/>
      <c r="P442" s="1"/>
      <c r="Q442" s="49">
        <v>400</v>
      </c>
      <c r="R442" s="39">
        <f t="shared" si="60"/>
        <v>0</v>
      </c>
    </row>
    <row r="443" spans="6:18" ht="60" customHeight="1" x14ac:dyDescent="0.25">
      <c r="F443" s="85">
        <f t="shared" si="59"/>
        <v>50205</v>
      </c>
      <c r="G443" s="30" t="s">
        <v>174</v>
      </c>
      <c r="H443" s="26">
        <v>250</v>
      </c>
      <c r="I443" s="23"/>
      <c r="J443" s="1"/>
      <c r="K443" s="1"/>
      <c r="L443" s="49">
        <v>250</v>
      </c>
      <c r="M443" s="26">
        <v>600</v>
      </c>
      <c r="N443" s="23"/>
      <c r="O443" s="1"/>
      <c r="P443" s="1"/>
      <c r="Q443" s="49">
        <v>600</v>
      </c>
      <c r="R443" s="39">
        <f t="shared" si="60"/>
        <v>0</v>
      </c>
    </row>
    <row r="444" spans="6:18" ht="60" customHeight="1" x14ac:dyDescent="0.25">
      <c r="F444" s="85">
        <f t="shared" si="59"/>
        <v>50206</v>
      </c>
      <c r="G444" s="30" t="s">
        <v>175</v>
      </c>
      <c r="H444" s="26">
        <v>0</v>
      </c>
      <c r="I444" s="23"/>
      <c r="J444" s="1"/>
      <c r="K444" s="1"/>
      <c r="L444" s="49">
        <v>0</v>
      </c>
      <c r="M444" s="26">
        <v>200</v>
      </c>
      <c r="N444" s="23"/>
      <c r="O444" s="1"/>
      <c r="P444" s="1"/>
      <c r="Q444" s="49">
        <v>200</v>
      </c>
      <c r="R444" s="39">
        <f t="shared" si="60"/>
        <v>0</v>
      </c>
    </row>
    <row r="445" spans="6:18" ht="60" customHeight="1" x14ac:dyDescent="0.25">
      <c r="F445" s="85">
        <f t="shared" si="59"/>
        <v>50207</v>
      </c>
      <c r="G445" s="30" t="s">
        <v>176</v>
      </c>
      <c r="H445" s="26">
        <v>600</v>
      </c>
      <c r="I445" s="23"/>
      <c r="J445" s="1"/>
      <c r="K445" s="1"/>
      <c r="L445" s="49">
        <v>600</v>
      </c>
      <c r="M445" s="26">
        <v>0</v>
      </c>
      <c r="N445" s="23"/>
      <c r="O445" s="1"/>
      <c r="P445" s="1"/>
      <c r="Q445" s="49"/>
      <c r="R445" s="39">
        <f t="shared" si="60"/>
        <v>0</v>
      </c>
    </row>
    <row r="446" spans="6:18" ht="60" customHeight="1" x14ac:dyDescent="0.25">
      <c r="F446" s="85">
        <f t="shared" si="59"/>
        <v>50208</v>
      </c>
      <c r="G446" s="30" t="s">
        <v>287</v>
      </c>
      <c r="H446" s="26">
        <v>0</v>
      </c>
      <c r="I446" s="23"/>
      <c r="J446" s="1"/>
      <c r="K446" s="1"/>
      <c r="L446" s="49">
        <v>0</v>
      </c>
      <c r="M446" s="26">
        <v>850</v>
      </c>
      <c r="N446" s="23"/>
      <c r="O446" s="1"/>
      <c r="P446" s="1"/>
      <c r="Q446" s="49">
        <v>850</v>
      </c>
      <c r="R446" s="39">
        <f t="shared" si="60"/>
        <v>0</v>
      </c>
    </row>
    <row r="447" spans="6:18" ht="60" customHeight="1" x14ac:dyDescent="0.25">
      <c r="F447" s="69"/>
      <c r="G447" s="31" t="s">
        <v>177</v>
      </c>
      <c r="H447" s="28">
        <f>SUM(H439:H446)</f>
        <v>3850</v>
      </c>
      <c r="I447" s="24">
        <f t="shared" ref="I447:Q447" si="61">SUM(I439:I446)</f>
        <v>0</v>
      </c>
      <c r="J447" s="2">
        <f t="shared" si="61"/>
        <v>0</v>
      </c>
      <c r="K447" s="2">
        <f t="shared" si="61"/>
        <v>0</v>
      </c>
      <c r="L447" s="25">
        <f t="shared" si="61"/>
        <v>3850</v>
      </c>
      <c r="M447" s="28">
        <f t="shared" si="61"/>
        <v>8000</v>
      </c>
      <c r="N447" s="24">
        <f t="shared" si="61"/>
        <v>0</v>
      </c>
      <c r="O447" s="2">
        <f t="shared" si="61"/>
        <v>0</v>
      </c>
      <c r="P447" s="2">
        <f t="shared" si="61"/>
        <v>0</v>
      </c>
      <c r="Q447" s="25">
        <f t="shared" si="61"/>
        <v>8000</v>
      </c>
      <c r="R447" s="39">
        <f t="shared" si="60"/>
        <v>0</v>
      </c>
    </row>
    <row r="448" spans="6:18" ht="60" customHeight="1" x14ac:dyDescent="0.25">
      <c r="F448" s="85">
        <v>50300</v>
      </c>
      <c r="G448" s="29" t="s">
        <v>178</v>
      </c>
      <c r="H448" s="26"/>
      <c r="I448" s="23"/>
      <c r="J448" s="1"/>
      <c r="K448" s="1"/>
      <c r="L448" s="49"/>
      <c r="M448" s="26"/>
      <c r="N448" s="23"/>
      <c r="O448" s="1"/>
      <c r="P448" s="1"/>
      <c r="Q448" s="49"/>
      <c r="R448" s="39">
        <f t="shared" si="60"/>
        <v>0</v>
      </c>
    </row>
    <row r="449" spans="6:18" ht="60" customHeight="1" x14ac:dyDescent="0.25">
      <c r="F449" s="85">
        <f>F448+1</f>
        <v>50301</v>
      </c>
      <c r="G449" s="30" t="s">
        <v>298</v>
      </c>
      <c r="H449" s="26">
        <v>600</v>
      </c>
      <c r="I449" s="23"/>
      <c r="J449" s="1"/>
      <c r="K449" s="1"/>
      <c r="L449" s="49">
        <v>600</v>
      </c>
      <c r="M449" s="26">
        <v>0</v>
      </c>
      <c r="N449" s="23"/>
      <c r="O449" s="1"/>
      <c r="P449" s="1"/>
      <c r="Q449" s="49"/>
      <c r="R449" s="39">
        <f t="shared" si="60"/>
        <v>0</v>
      </c>
    </row>
    <row r="450" spans="6:18" ht="60" customHeight="1" x14ac:dyDescent="0.25">
      <c r="F450" s="85">
        <f>F449+1</f>
        <v>50302</v>
      </c>
      <c r="G450" s="30" t="s">
        <v>179</v>
      </c>
      <c r="H450" s="26">
        <v>500</v>
      </c>
      <c r="I450" s="23"/>
      <c r="J450" s="1"/>
      <c r="K450" s="1"/>
      <c r="L450" s="49">
        <v>500</v>
      </c>
      <c r="M450" s="26">
        <v>0</v>
      </c>
      <c r="N450" s="23"/>
      <c r="O450" s="1"/>
      <c r="P450" s="1"/>
      <c r="Q450" s="49">
        <v>0</v>
      </c>
      <c r="R450" s="39">
        <f t="shared" si="60"/>
        <v>0</v>
      </c>
    </row>
    <row r="451" spans="6:18" ht="60" customHeight="1" x14ac:dyDescent="0.25">
      <c r="F451" s="85">
        <f>F450+1</f>
        <v>50303</v>
      </c>
      <c r="G451" s="30" t="s">
        <v>511</v>
      </c>
      <c r="H451" s="26">
        <v>5500</v>
      </c>
      <c r="I451" s="23"/>
      <c r="J451" s="1"/>
      <c r="K451" s="1"/>
      <c r="L451" s="49">
        <v>5500</v>
      </c>
      <c r="M451" s="26"/>
      <c r="N451" s="23"/>
      <c r="O451" s="1"/>
      <c r="P451" s="1"/>
      <c r="Q451" s="49"/>
      <c r="R451" s="39"/>
    </row>
    <row r="452" spans="6:18" ht="60" customHeight="1" x14ac:dyDescent="0.25">
      <c r="F452" s="85">
        <f>F451+1</f>
        <v>50304</v>
      </c>
      <c r="G452" s="30" t="s">
        <v>478</v>
      </c>
      <c r="H452" s="26">
        <v>4000</v>
      </c>
      <c r="I452" s="23"/>
      <c r="J452" s="1"/>
      <c r="K452" s="1"/>
      <c r="L452" s="49">
        <v>4000</v>
      </c>
      <c r="M452" s="26">
        <v>0</v>
      </c>
      <c r="N452" s="23"/>
      <c r="O452" s="1"/>
      <c r="P452" s="1"/>
      <c r="Q452" s="49">
        <v>0</v>
      </c>
      <c r="R452" s="39">
        <f t="shared" si="60"/>
        <v>0</v>
      </c>
    </row>
    <row r="453" spans="6:18" ht="60" customHeight="1" x14ac:dyDescent="0.25">
      <c r="F453" s="69"/>
      <c r="G453" s="31" t="s">
        <v>180</v>
      </c>
      <c r="H453" s="28">
        <f>SUM(H449:H452)</f>
        <v>10600</v>
      </c>
      <c r="I453" s="24">
        <f t="shared" ref="I453:Q453" si="62">SUM(I449:I452)</f>
        <v>0</v>
      </c>
      <c r="J453" s="2">
        <f t="shared" si="62"/>
        <v>0</v>
      </c>
      <c r="K453" s="2">
        <f t="shared" si="62"/>
        <v>0</v>
      </c>
      <c r="L453" s="25">
        <f t="shared" si="62"/>
        <v>10600</v>
      </c>
      <c r="M453" s="28">
        <f t="shared" si="62"/>
        <v>0</v>
      </c>
      <c r="N453" s="24">
        <f t="shared" si="62"/>
        <v>0</v>
      </c>
      <c r="O453" s="2">
        <f t="shared" si="62"/>
        <v>0</v>
      </c>
      <c r="P453" s="2">
        <f t="shared" si="62"/>
        <v>0</v>
      </c>
      <c r="Q453" s="25">
        <f t="shared" si="62"/>
        <v>0</v>
      </c>
      <c r="R453" s="39">
        <f t="shared" si="60"/>
        <v>0</v>
      </c>
    </row>
    <row r="454" spans="6:18" ht="60" customHeight="1" x14ac:dyDescent="0.25">
      <c r="F454" s="69"/>
      <c r="G454" s="31" t="s">
        <v>181</v>
      </c>
      <c r="H454" s="28">
        <f>H453+H447+H437</f>
        <v>16950</v>
      </c>
      <c r="I454" s="24">
        <f t="shared" ref="I454:Q454" si="63">I453+I447+I437</f>
        <v>0</v>
      </c>
      <c r="J454" s="2">
        <f t="shared" si="63"/>
        <v>0</v>
      </c>
      <c r="K454" s="2">
        <f t="shared" si="63"/>
        <v>0</v>
      </c>
      <c r="L454" s="25">
        <f t="shared" si="63"/>
        <v>16950</v>
      </c>
      <c r="M454" s="28">
        <f t="shared" si="63"/>
        <v>14000</v>
      </c>
      <c r="N454" s="24">
        <f t="shared" si="63"/>
        <v>0</v>
      </c>
      <c r="O454" s="2">
        <f t="shared" si="63"/>
        <v>0</v>
      </c>
      <c r="P454" s="2">
        <f t="shared" si="63"/>
        <v>0</v>
      </c>
      <c r="Q454" s="25">
        <f t="shared" si="63"/>
        <v>14000</v>
      </c>
      <c r="R454" s="39">
        <f t="shared" si="60"/>
        <v>0</v>
      </c>
    </row>
    <row r="455" spans="6:18" ht="60" customHeight="1" x14ac:dyDescent="0.25">
      <c r="F455" s="85">
        <v>60100</v>
      </c>
      <c r="G455" s="29" t="s">
        <v>182</v>
      </c>
      <c r="H455" s="26"/>
      <c r="I455" s="23"/>
      <c r="J455" s="1"/>
      <c r="K455" s="1"/>
      <c r="L455" s="49"/>
      <c r="M455" s="26"/>
      <c r="N455" s="23"/>
      <c r="O455" s="1"/>
      <c r="P455" s="1"/>
      <c r="Q455" s="49"/>
      <c r="R455" s="39">
        <f t="shared" si="60"/>
        <v>0</v>
      </c>
    </row>
    <row r="456" spans="6:18" ht="60" customHeight="1" x14ac:dyDescent="0.25">
      <c r="F456" s="85">
        <f>+F455+1</f>
        <v>60101</v>
      </c>
      <c r="G456" s="30" t="s">
        <v>183</v>
      </c>
      <c r="H456" s="26">
        <v>500</v>
      </c>
      <c r="I456" s="23"/>
      <c r="J456" s="1"/>
      <c r="K456" s="1"/>
      <c r="L456" s="49">
        <v>500</v>
      </c>
      <c r="M456" s="26">
        <v>0</v>
      </c>
      <c r="N456" s="23"/>
      <c r="O456" s="1"/>
      <c r="P456" s="1"/>
      <c r="Q456" s="49">
        <v>0</v>
      </c>
      <c r="R456" s="39">
        <f t="shared" si="60"/>
        <v>0</v>
      </c>
    </row>
    <row r="457" spans="6:18" ht="60" customHeight="1" x14ac:dyDescent="0.25">
      <c r="F457" s="85">
        <f>+F456+1</f>
        <v>60102</v>
      </c>
      <c r="G457" s="30" t="s">
        <v>503</v>
      </c>
      <c r="H457" s="26">
        <v>6000</v>
      </c>
      <c r="I457" s="23"/>
      <c r="J457" s="1"/>
      <c r="K457" s="1"/>
      <c r="L457" s="49">
        <v>6000</v>
      </c>
      <c r="M457" s="26">
        <v>0</v>
      </c>
      <c r="N457" s="23"/>
      <c r="O457" s="1"/>
      <c r="P457" s="1"/>
      <c r="Q457" s="49">
        <v>0</v>
      </c>
      <c r="R457" s="39">
        <f t="shared" si="60"/>
        <v>0</v>
      </c>
    </row>
    <row r="458" spans="6:18" ht="60" customHeight="1" x14ac:dyDescent="0.25">
      <c r="F458" s="85">
        <f>+F457+1</f>
        <v>60103</v>
      </c>
      <c r="G458" s="30" t="s">
        <v>504</v>
      </c>
      <c r="H458" s="26">
        <v>900</v>
      </c>
      <c r="I458" s="23"/>
      <c r="J458" s="1"/>
      <c r="K458" s="1"/>
      <c r="L458" s="49">
        <v>900</v>
      </c>
      <c r="M458" s="26">
        <v>0</v>
      </c>
      <c r="N458" s="23"/>
      <c r="O458" s="1"/>
      <c r="P458" s="1"/>
      <c r="Q458" s="49">
        <v>0</v>
      </c>
      <c r="R458" s="39">
        <f t="shared" si="60"/>
        <v>0</v>
      </c>
    </row>
    <row r="459" spans="6:18" ht="60" customHeight="1" x14ac:dyDescent="0.25">
      <c r="F459" s="85">
        <f>+F458+1</f>
        <v>60104</v>
      </c>
      <c r="G459" s="30" t="s">
        <v>505</v>
      </c>
      <c r="H459" s="26">
        <v>1500</v>
      </c>
      <c r="I459" s="23"/>
      <c r="J459" s="1"/>
      <c r="K459" s="1"/>
      <c r="L459" s="49">
        <v>1500</v>
      </c>
      <c r="M459" s="26">
        <v>0</v>
      </c>
      <c r="N459" s="23"/>
      <c r="O459" s="1"/>
      <c r="P459" s="1"/>
      <c r="Q459" s="49">
        <v>0</v>
      </c>
      <c r="R459" s="39">
        <f t="shared" si="60"/>
        <v>0</v>
      </c>
    </row>
    <row r="460" spans="6:18" ht="60" customHeight="1" x14ac:dyDescent="0.25">
      <c r="F460" s="69"/>
      <c r="G460" s="31" t="s">
        <v>184</v>
      </c>
      <c r="H460" s="28">
        <f>SUM(H456:H459)</f>
        <v>8900</v>
      </c>
      <c r="I460" s="24">
        <f t="shared" ref="I460:Q460" si="64">SUM(I456:I459)</f>
        <v>0</v>
      </c>
      <c r="J460" s="2">
        <f t="shared" si="64"/>
        <v>0</v>
      </c>
      <c r="K460" s="2">
        <f t="shared" si="64"/>
        <v>0</v>
      </c>
      <c r="L460" s="25">
        <f t="shared" si="64"/>
        <v>8900</v>
      </c>
      <c r="M460" s="28">
        <f t="shared" si="64"/>
        <v>0</v>
      </c>
      <c r="N460" s="24">
        <f t="shared" si="64"/>
        <v>0</v>
      </c>
      <c r="O460" s="2">
        <f t="shared" si="64"/>
        <v>0</v>
      </c>
      <c r="P460" s="2">
        <f t="shared" si="64"/>
        <v>0</v>
      </c>
      <c r="Q460" s="25">
        <f t="shared" si="64"/>
        <v>0</v>
      </c>
      <c r="R460" s="39">
        <f t="shared" si="60"/>
        <v>0</v>
      </c>
    </row>
    <row r="461" spans="6:18" ht="60" customHeight="1" x14ac:dyDescent="0.25">
      <c r="F461" s="85">
        <v>70100</v>
      </c>
      <c r="G461" s="29" t="s">
        <v>185</v>
      </c>
      <c r="H461" s="26"/>
      <c r="I461" s="23"/>
      <c r="J461" s="1"/>
      <c r="K461" s="1"/>
      <c r="L461" s="49"/>
      <c r="M461" s="26"/>
      <c r="N461" s="23"/>
      <c r="O461" s="1"/>
      <c r="P461" s="1"/>
      <c r="Q461" s="49"/>
      <c r="R461" s="39">
        <f t="shared" si="60"/>
        <v>0</v>
      </c>
    </row>
    <row r="462" spans="6:18" ht="60" customHeight="1" x14ac:dyDescent="0.25">
      <c r="F462" s="85">
        <f>F461+1</f>
        <v>70101</v>
      </c>
      <c r="G462" s="30" t="s">
        <v>186</v>
      </c>
      <c r="H462" s="26">
        <v>3000</v>
      </c>
      <c r="I462" s="23"/>
      <c r="J462" s="1"/>
      <c r="K462" s="1"/>
      <c r="L462" s="49">
        <v>3000</v>
      </c>
      <c r="M462" s="26">
        <v>0</v>
      </c>
      <c r="N462" s="23"/>
      <c r="O462" s="1"/>
      <c r="P462" s="1"/>
      <c r="Q462" s="49">
        <v>0</v>
      </c>
      <c r="R462" s="39">
        <f t="shared" si="60"/>
        <v>0</v>
      </c>
    </row>
    <row r="463" spans="6:18" ht="60" customHeight="1" x14ac:dyDescent="0.25">
      <c r="F463" s="85">
        <f t="shared" ref="F463:F469" si="65">F462+1</f>
        <v>70102</v>
      </c>
      <c r="G463" s="30" t="s">
        <v>187</v>
      </c>
      <c r="H463" s="26">
        <v>1500</v>
      </c>
      <c r="I463" s="23">
        <v>1500</v>
      </c>
      <c r="J463" s="1"/>
      <c r="K463" s="1"/>
      <c r="L463" s="49"/>
      <c r="M463" s="26">
        <v>0</v>
      </c>
      <c r="N463" s="23">
        <v>0</v>
      </c>
      <c r="O463" s="1"/>
      <c r="P463" s="1"/>
      <c r="Q463" s="49"/>
      <c r="R463" s="39">
        <f t="shared" si="60"/>
        <v>0</v>
      </c>
    </row>
    <row r="464" spans="6:18" ht="60" customHeight="1" x14ac:dyDescent="0.25">
      <c r="F464" s="85">
        <f t="shared" si="65"/>
        <v>70103</v>
      </c>
      <c r="G464" s="30" t="s">
        <v>188</v>
      </c>
      <c r="H464" s="26">
        <v>200</v>
      </c>
      <c r="I464" s="23"/>
      <c r="J464" s="1">
        <v>200</v>
      </c>
      <c r="K464" s="1"/>
      <c r="L464" s="49"/>
      <c r="M464" s="26">
        <v>0</v>
      </c>
      <c r="N464" s="23"/>
      <c r="O464" s="1">
        <v>0</v>
      </c>
      <c r="P464" s="1"/>
      <c r="Q464" s="49"/>
      <c r="R464" s="39">
        <f t="shared" si="60"/>
        <v>0</v>
      </c>
    </row>
    <row r="465" spans="6:18" ht="60" customHeight="1" x14ac:dyDescent="0.25">
      <c r="F465" s="85">
        <f>F464+1</f>
        <v>70104</v>
      </c>
      <c r="G465" s="30" t="s">
        <v>318</v>
      </c>
      <c r="H465" s="26">
        <v>0</v>
      </c>
      <c r="I465" s="23"/>
      <c r="J465" s="1"/>
      <c r="K465" s="1"/>
      <c r="L465" s="49">
        <v>0</v>
      </c>
      <c r="M465" s="26">
        <v>100</v>
      </c>
      <c r="N465" s="23"/>
      <c r="O465" s="1"/>
      <c r="P465" s="1"/>
      <c r="Q465" s="49">
        <v>100</v>
      </c>
      <c r="R465" s="39">
        <f t="shared" si="60"/>
        <v>0</v>
      </c>
    </row>
    <row r="466" spans="6:18" s="16" customFormat="1" ht="60" customHeight="1" x14ac:dyDescent="0.25">
      <c r="F466" s="85">
        <f t="shared" si="65"/>
        <v>70105</v>
      </c>
      <c r="G466" s="30" t="s">
        <v>76</v>
      </c>
      <c r="H466" s="26">
        <v>700</v>
      </c>
      <c r="I466" s="23"/>
      <c r="J466" s="1"/>
      <c r="K466" s="1"/>
      <c r="L466" s="49">
        <v>700</v>
      </c>
      <c r="M466" s="26">
        <v>0</v>
      </c>
      <c r="N466" s="23"/>
      <c r="O466" s="1"/>
      <c r="P466" s="1"/>
      <c r="Q466" s="49">
        <v>0</v>
      </c>
      <c r="R466" s="39">
        <f t="shared" si="60"/>
        <v>0</v>
      </c>
    </row>
    <row r="467" spans="6:18" s="16" customFormat="1" ht="60" customHeight="1" x14ac:dyDescent="0.25">
      <c r="F467" s="85">
        <f>F466+1</f>
        <v>70106</v>
      </c>
      <c r="G467" s="30" t="s">
        <v>476</v>
      </c>
      <c r="H467" s="26">
        <v>500</v>
      </c>
      <c r="I467" s="23"/>
      <c r="J467" s="1"/>
      <c r="K467" s="1"/>
      <c r="L467" s="49">
        <v>500</v>
      </c>
      <c r="M467" s="26">
        <v>500</v>
      </c>
      <c r="N467" s="23"/>
      <c r="O467" s="1"/>
      <c r="P467" s="1"/>
      <c r="Q467" s="49">
        <v>500</v>
      </c>
      <c r="R467" s="39"/>
    </row>
    <row r="468" spans="6:18" s="16" customFormat="1" ht="60" customHeight="1" x14ac:dyDescent="0.25">
      <c r="F468" s="85">
        <f>F467+1</f>
        <v>70107</v>
      </c>
      <c r="G468" s="30" t="s">
        <v>532</v>
      </c>
      <c r="H468" s="26">
        <v>500</v>
      </c>
      <c r="I468" s="23"/>
      <c r="J468" s="1"/>
      <c r="K468" s="1"/>
      <c r="L468" s="49">
        <v>500</v>
      </c>
      <c r="M468" s="26">
        <v>0</v>
      </c>
      <c r="N468" s="23"/>
      <c r="O468" s="1"/>
      <c r="P468" s="1"/>
      <c r="Q468" s="49"/>
      <c r="R468" s="39"/>
    </row>
    <row r="469" spans="6:18" s="16" customFormat="1" ht="60" customHeight="1" x14ac:dyDescent="0.25">
      <c r="F469" s="85">
        <f t="shared" si="65"/>
        <v>70108</v>
      </c>
      <c r="G469" s="30" t="s">
        <v>533</v>
      </c>
      <c r="H469" s="26">
        <v>100</v>
      </c>
      <c r="I469" s="23"/>
      <c r="J469" s="1"/>
      <c r="K469" s="1"/>
      <c r="L469" s="49">
        <v>100</v>
      </c>
      <c r="M469" s="26">
        <v>0</v>
      </c>
      <c r="N469" s="23"/>
      <c r="O469" s="1"/>
      <c r="P469" s="1"/>
      <c r="Q469" s="49"/>
      <c r="R469" s="39"/>
    </row>
    <row r="470" spans="6:18" ht="60" customHeight="1" x14ac:dyDescent="0.25">
      <c r="F470" s="69"/>
      <c r="G470" s="31" t="s">
        <v>189</v>
      </c>
      <c r="H470" s="28">
        <f>SUM(H462:H469)</f>
        <v>6500</v>
      </c>
      <c r="I470" s="24">
        <f t="shared" ref="I470:Q470" si="66">SUM(I462:I469)</f>
        <v>1500</v>
      </c>
      <c r="J470" s="2">
        <f t="shared" si="66"/>
        <v>200</v>
      </c>
      <c r="K470" s="2">
        <f t="shared" si="66"/>
        <v>0</v>
      </c>
      <c r="L470" s="25">
        <f t="shared" si="66"/>
        <v>4800</v>
      </c>
      <c r="M470" s="28">
        <f t="shared" si="66"/>
        <v>600</v>
      </c>
      <c r="N470" s="24">
        <f t="shared" si="66"/>
        <v>0</v>
      </c>
      <c r="O470" s="2">
        <f t="shared" si="66"/>
        <v>0</v>
      </c>
      <c r="P470" s="2">
        <f t="shared" si="66"/>
        <v>0</v>
      </c>
      <c r="Q470" s="25">
        <f t="shared" si="66"/>
        <v>600</v>
      </c>
      <c r="R470" s="39">
        <f t="shared" si="60"/>
        <v>0</v>
      </c>
    </row>
    <row r="471" spans="6:18" ht="60" customHeight="1" x14ac:dyDescent="0.25">
      <c r="F471" s="85"/>
      <c r="G471" s="29" t="s">
        <v>313</v>
      </c>
      <c r="H471" s="26"/>
      <c r="I471" s="23"/>
      <c r="J471" s="1"/>
      <c r="K471" s="1"/>
      <c r="L471" s="49"/>
      <c r="M471" s="26"/>
      <c r="N471" s="23"/>
      <c r="O471" s="1"/>
      <c r="P471" s="1"/>
      <c r="Q471" s="49"/>
      <c r="R471" s="39">
        <f t="shared" si="60"/>
        <v>0</v>
      </c>
    </row>
    <row r="472" spans="6:18" ht="60" customHeight="1" x14ac:dyDescent="0.25">
      <c r="F472" s="85">
        <v>80100</v>
      </c>
      <c r="G472" s="29" t="s">
        <v>190</v>
      </c>
      <c r="H472" s="26"/>
      <c r="I472" s="23"/>
      <c r="J472" s="1"/>
      <c r="K472" s="1"/>
      <c r="L472" s="49"/>
      <c r="M472" s="26"/>
      <c r="N472" s="23"/>
      <c r="O472" s="1"/>
      <c r="P472" s="1"/>
      <c r="Q472" s="49"/>
      <c r="R472" s="39">
        <f t="shared" si="60"/>
        <v>0</v>
      </c>
    </row>
    <row r="473" spans="6:18" ht="60" customHeight="1" x14ac:dyDescent="0.25">
      <c r="F473" s="85">
        <f t="shared" ref="F473:F482" si="67">+F472+1</f>
        <v>80101</v>
      </c>
      <c r="G473" s="30" t="s">
        <v>191</v>
      </c>
      <c r="H473" s="26">
        <v>50000</v>
      </c>
      <c r="I473" s="23">
        <v>42500</v>
      </c>
      <c r="J473" s="1">
        <v>7500</v>
      </c>
      <c r="K473" s="1"/>
      <c r="L473" s="49"/>
      <c r="M473" s="26">
        <v>0</v>
      </c>
      <c r="N473" s="23">
        <v>0</v>
      </c>
      <c r="O473" s="1">
        <v>0</v>
      </c>
      <c r="P473" s="1"/>
      <c r="Q473" s="49"/>
      <c r="R473" s="39">
        <f t="shared" si="60"/>
        <v>0</v>
      </c>
    </row>
    <row r="474" spans="6:18" ht="60" customHeight="1" x14ac:dyDescent="0.25">
      <c r="F474" s="85">
        <f>F473+1</f>
        <v>80102</v>
      </c>
      <c r="G474" s="30" t="s">
        <v>192</v>
      </c>
      <c r="H474" s="26">
        <v>500</v>
      </c>
      <c r="I474" s="23">
        <v>350</v>
      </c>
      <c r="J474" s="1">
        <v>150</v>
      </c>
      <c r="K474" s="1"/>
      <c r="L474" s="49"/>
      <c r="M474" s="26">
        <v>0</v>
      </c>
      <c r="N474" s="23">
        <v>0</v>
      </c>
      <c r="O474" s="1">
        <v>0</v>
      </c>
      <c r="P474" s="1"/>
      <c r="Q474" s="49"/>
      <c r="R474" s="39">
        <f t="shared" si="60"/>
        <v>0</v>
      </c>
    </row>
    <row r="475" spans="6:18" ht="60" customHeight="1" x14ac:dyDescent="0.25">
      <c r="F475" s="85">
        <f>F474+1</f>
        <v>80103</v>
      </c>
      <c r="G475" s="30" t="s">
        <v>210</v>
      </c>
      <c r="H475" s="26">
        <v>3000</v>
      </c>
      <c r="I475" s="23">
        <v>3000</v>
      </c>
      <c r="J475" s="1"/>
      <c r="K475" s="1"/>
      <c r="L475" s="49"/>
      <c r="M475" s="26">
        <v>0</v>
      </c>
      <c r="N475" s="23">
        <v>0</v>
      </c>
      <c r="O475" s="1"/>
      <c r="P475" s="1"/>
      <c r="Q475" s="49"/>
      <c r="R475" s="39">
        <f t="shared" si="60"/>
        <v>0</v>
      </c>
    </row>
    <row r="476" spans="6:18" ht="60" customHeight="1" x14ac:dyDescent="0.25">
      <c r="F476" s="85">
        <f t="shared" si="67"/>
        <v>80104</v>
      </c>
      <c r="G476" s="30" t="s">
        <v>193</v>
      </c>
      <c r="H476" s="26">
        <v>14000</v>
      </c>
      <c r="I476" s="23">
        <v>14000</v>
      </c>
      <c r="J476" s="1"/>
      <c r="K476" s="1"/>
      <c r="L476" s="49"/>
      <c r="M476" s="26">
        <v>0</v>
      </c>
      <c r="N476" s="23"/>
      <c r="O476" s="1"/>
      <c r="P476" s="1"/>
      <c r="Q476" s="49"/>
      <c r="R476" s="39">
        <f t="shared" si="60"/>
        <v>0</v>
      </c>
    </row>
    <row r="477" spans="6:18" ht="60" customHeight="1" x14ac:dyDescent="0.25">
      <c r="F477" s="85">
        <f>F476+1</f>
        <v>80105</v>
      </c>
      <c r="G477" s="30" t="s">
        <v>194</v>
      </c>
      <c r="H477" s="26">
        <v>9000</v>
      </c>
      <c r="I477" s="23">
        <v>9000</v>
      </c>
      <c r="J477" s="1"/>
      <c r="K477" s="1"/>
      <c r="L477" s="49"/>
      <c r="M477" s="26">
        <v>0</v>
      </c>
      <c r="N477" s="23">
        <v>0</v>
      </c>
      <c r="O477" s="1"/>
      <c r="P477" s="1"/>
      <c r="Q477" s="49"/>
      <c r="R477" s="39">
        <f t="shared" si="60"/>
        <v>0</v>
      </c>
    </row>
    <row r="478" spans="6:18" ht="60" customHeight="1" x14ac:dyDescent="0.25">
      <c r="F478" s="85">
        <f t="shared" si="67"/>
        <v>80106</v>
      </c>
      <c r="G478" s="30" t="s">
        <v>112</v>
      </c>
      <c r="H478" s="26">
        <v>8000</v>
      </c>
      <c r="I478" s="23">
        <v>8000</v>
      </c>
      <c r="J478" s="1"/>
      <c r="K478" s="1"/>
      <c r="L478" s="49"/>
      <c r="M478" s="26">
        <v>0</v>
      </c>
      <c r="N478" s="23">
        <v>0</v>
      </c>
      <c r="O478" s="1"/>
      <c r="P478" s="1"/>
      <c r="Q478" s="49"/>
      <c r="R478" s="39">
        <f t="shared" si="60"/>
        <v>0</v>
      </c>
    </row>
    <row r="479" spans="6:18" ht="60" customHeight="1" x14ac:dyDescent="0.25">
      <c r="F479" s="85">
        <f t="shared" si="67"/>
        <v>80107</v>
      </c>
      <c r="G479" s="30" t="s">
        <v>209</v>
      </c>
      <c r="H479" s="26">
        <v>300000</v>
      </c>
      <c r="I479" s="23">
        <v>300000</v>
      </c>
      <c r="J479" s="1"/>
      <c r="K479" s="1"/>
      <c r="L479" s="49"/>
      <c r="M479" s="26">
        <v>0</v>
      </c>
      <c r="N479" s="23">
        <v>0</v>
      </c>
      <c r="O479" s="1"/>
      <c r="P479" s="1"/>
      <c r="Q479" s="49"/>
      <c r="R479" s="39">
        <f t="shared" si="60"/>
        <v>0</v>
      </c>
    </row>
    <row r="480" spans="6:18" ht="60" customHeight="1" x14ac:dyDescent="0.25">
      <c r="F480" s="85">
        <f t="shared" si="67"/>
        <v>80108</v>
      </c>
      <c r="G480" s="30" t="s">
        <v>208</v>
      </c>
      <c r="H480" s="26">
        <v>500</v>
      </c>
      <c r="I480" s="23">
        <v>425</v>
      </c>
      <c r="J480" s="1">
        <v>75</v>
      </c>
      <c r="K480" s="1"/>
      <c r="L480" s="49"/>
      <c r="M480" s="26">
        <v>0</v>
      </c>
      <c r="N480" s="23">
        <v>0</v>
      </c>
      <c r="O480" s="1">
        <v>0</v>
      </c>
      <c r="P480" s="1"/>
      <c r="Q480" s="49"/>
      <c r="R480" s="39">
        <f t="shared" si="60"/>
        <v>0</v>
      </c>
    </row>
    <row r="481" spans="6:18" ht="60" customHeight="1" x14ac:dyDescent="0.25">
      <c r="F481" s="85">
        <f t="shared" si="67"/>
        <v>80109</v>
      </c>
      <c r="G481" s="30" t="s">
        <v>229</v>
      </c>
      <c r="H481" s="26">
        <v>3000</v>
      </c>
      <c r="I481" s="23">
        <v>2550</v>
      </c>
      <c r="J481" s="1">
        <v>450</v>
      </c>
      <c r="K481" s="1"/>
      <c r="L481" s="49"/>
      <c r="M481" s="26">
        <v>0</v>
      </c>
      <c r="N481" s="23">
        <v>0</v>
      </c>
      <c r="O481" s="1">
        <v>0</v>
      </c>
      <c r="P481" s="1"/>
      <c r="Q481" s="49"/>
      <c r="R481" s="39">
        <f t="shared" si="60"/>
        <v>0</v>
      </c>
    </row>
    <row r="482" spans="6:18" ht="60" customHeight="1" x14ac:dyDescent="0.25">
      <c r="F482" s="85">
        <f t="shared" si="67"/>
        <v>80110</v>
      </c>
      <c r="G482" s="30" t="s">
        <v>273</v>
      </c>
      <c r="H482" s="26">
        <v>5000</v>
      </c>
      <c r="I482" s="23">
        <v>5000</v>
      </c>
      <c r="J482" s="1"/>
      <c r="K482" s="1"/>
      <c r="L482" s="49"/>
      <c r="M482" s="26">
        <v>0</v>
      </c>
      <c r="N482" s="23">
        <v>0</v>
      </c>
      <c r="O482" s="1"/>
      <c r="P482" s="1"/>
      <c r="Q482" s="49"/>
      <c r="R482" s="39">
        <f t="shared" si="60"/>
        <v>0</v>
      </c>
    </row>
    <row r="483" spans="6:18" ht="60" customHeight="1" x14ac:dyDescent="0.25">
      <c r="F483" s="85">
        <f>F482+1</f>
        <v>80111</v>
      </c>
      <c r="G483" s="30" t="s">
        <v>526</v>
      </c>
      <c r="H483" s="26">
        <v>5000</v>
      </c>
      <c r="I483" s="23">
        <v>5000</v>
      </c>
      <c r="J483" s="1"/>
      <c r="K483" s="1"/>
      <c r="L483" s="49"/>
      <c r="M483" s="26">
        <v>0</v>
      </c>
      <c r="N483" s="23"/>
      <c r="O483" s="1"/>
      <c r="P483" s="1"/>
      <c r="Q483" s="49"/>
      <c r="R483" s="39"/>
    </row>
    <row r="484" spans="6:18" ht="60" customHeight="1" x14ac:dyDescent="0.25">
      <c r="F484" s="85">
        <f>F483+1</f>
        <v>80112</v>
      </c>
      <c r="G484" s="30" t="s">
        <v>527</v>
      </c>
      <c r="H484" s="26">
        <v>1500</v>
      </c>
      <c r="I484" s="23">
        <v>1275</v>
      </c>
      <c r="J484" s="1">
        <v>225</v>
      </c>
      <c r="K484" s="1"/>
      <c r="L484" s="49"/>
      <c r="M484" s="26">
        <v>0</v>
      </c>
      <c r="N484" s="23"/>
      <c r="O484" s="1"/>
      <c r="P484" s="1"/>
      <c r="Q484" s="49"/>
      <c r="R484" s="39"/>
    </row>
    <row r="485" spans="6:18" ht="60" customHeight="1" x14ac:dyDescent="0.25">
      <c r="F485" s="85">
        <f>F484+1</f>
        <v>80113</v>
      </c>
      <c r="G485" s="30" t="s">
        <v>528</v>
      </c>
      <c r="H485" s="26">
        <v>2000</v>
      </c>
      <c r="I485" s="23">
        <v>1700</v>
      </c>
      <c r="J485" s="1">
        <v>300</v>
      </c>
      <c r="K485" s="1"/>
      <c r="L485" s="49"/>
      <c r="M485" s="26">
        <v>0</v>
      </c>
      <c r="N485" s="23"/>
      <c r="O485" s="1"/>
      <c r="P485" s="1"/>
      <c r="Q485" s="49"/>
      <c r="R485" s="39"/>
    </row>
    <row r="486" spans="6:18" ht="60" customHeight="1" x14ac:dyDescent="0.25">
      <c r="F486" s="69"/>
      <c r="G486" s="31" t="s">
        <v>195</v>
      </c>
      <c r="H486" s="28">
        <f>SUM(H473:H485)</f>
        <v>401500</v>
      </c>
      <c r="I486" s="24">
        <f t="shared" ref="I486:Q486" si="68">SUM(I473:I485)</f>
        <v>392800</v>
      </c>
      <c r="J486" s="2">
        <f t="shared" si="68"/>
        <v>8700</v>
      </c>
      <c r="K486" s="2">
        <f t="shared" si="68"/>
        <v>0</v>
      </c>
      <c r="L486" s="25">
        <f t="shared" si="68"/>
        <v>0</v>
      </c>
      <c r="M486" s="28">
        <f t="shared" si="68"/>
        <v>0</v>
      </c>
      <c r="N486" s="24">
        <f t="shared" si="68"/>
        <v>0</v>
      </c>
      <c r="O486" s="2">
        <f t="shared" si="68"/>
        <v>0</v>
      </c>
      <c r="P486" s="2">
        <f t="shared" si="68"/>
        <v>0</v>
      </c>
      <c r="Q486" s="25">
        <f t="shared" si="68"/>
        <v>0</v>
      </c>
      <c r="R486" s="39">
        <f t="shared" si="60"/>
        <v>0</v>
      </c>
    </row>
    <row r="487" spans="6:18" ht="60" customHeight="1" x14ac:dyDescent="0.25">
      <c r="F487" s="85">
        <v>80200</v>
      </c>
      <c r="G487" s="29" t="s">
        <v>479</v>
      </c>
      <c r="H487" s="28"/>
      <c r="I487" s="24"/>
      <c r="J487" s="2"/>
      <c r="K487" s="2"/>
      <c r="L487" s="25"/>
      <c r="M487" s="28"/>
      <c r="N487" s="24"/>
      <c r="O487" s="2"/>
      <c r="P487" s="2"/>
      <c r="Q487" s="25"/>
      <c r="R487" s="39">
        <f t="shared" si="60"/>
        <v>0</v>
      </c>
    </row>
    <row r="488" spans="6:18" ht="60" customHeight="1" x14ac:dyDescent="0.25">
      <c r="F488" s="85">
        <f>F487+1</f>
        <v>80201</v>
      </c>
      <c r="G488" s="30" t="s">
        <v>480</v>
      </c>
      <c r="H488" s="26">
        <v>20000</v>
      </c>
      <c r="I488" s="23">
        <v>20000</v>
      </c>
      <c r="J488" s="1"/>
      <c r="K488" s="1"/>
      <c r="L488" s="49"/>
      <c r="M488" s="28">
        <v>0</v>
      </c>
      <c r="N488" s="24">
        <v>0</v>
      </c>
      <c r="O488" s="2"/>
      <c r="P488" s="2"/>
      <c r="Q488" s="25"/>
      <c r="R488" s="39">
        <f t="shared" si="60"/>
        <v>0</v>
      </c>
    </row>
    <row r="489" spans="6:18" ht="60" customHeight="1" x14ac:dyDescent="0.25">
      <c r="F489" s="85">
        <f>F488+1</f>
        <v>80202</v>
      </c>
      <c r="G489" s="30" t="s">
        <v>507</v>
      </c>
      <c r="H489" s="26">
        <v>16000</v>
      </c>
      <c r="I489" s="23">
        <v>16000</v>
      </c>
      <c r="J489" s="1"/>
      <c r="K489" s="1"/>
      <c r="L489" s="49"/>
      <c r="M489" s="28"/>
      <c r="N489" s="24"/>
      <c r="O489" s="2"/>
      <c r="P489" s="2"/>
      <c r="Q489" s="25"/>
      <c r="R489" s="39"/>
    </row>
    <row r="490" spans="6:18" ht="60" customHeight="1" x14ac:dyDescent="0.25">
      <c r="F490" s="85">
        <f>F489+1</f>
        <v>80203</v>
      </c>
      <c r="G490" s="30" t="s">
        <v>521</v>
      </c>
      <c r="H490" s="26">
        <v>5000</v>
      </c>
      <c r="I490" s="23">
        <v>5000</v>
      </c>
      <c r="J490" s="1"/>
      <c r="K490" s="1"/>
      <c r="L490" s="49"/>
      <c r="M490" s="28"/>
      <c r="N490" s="24"/>
      <c r="O490" s="2"/>
      <c r="P490" s="2"/>
      <c r="Q490" s="25"/>
      <c r="R490" s="39"/>
    </row>
    <row r="491" spans="6:18" ht="60" customHeight="1" x14ac:dyDescent="0.25">
      <c r="F491" s="85">
        <f>F490+1</f>
        <v>80204</v>
      </c>
      <c r="G491" s="30" t="s">
        <v>484</v>
      </c>
      <c r="H491" s="26">
        <v>9000</v>
      </c>
      <c r="I491" s="23">
        <v>8300</v>
      </c>
      <c r="J491" s="1"/>
      <c r="K491" s="1"/>
      <c r="L491" s="49">
        <v>700</v>
      </c>
      <c r="M491" s="28"/>
      <c r="N491" s="24"/>
      <c r="O491" s="2"/>
      <c r="P491" s="2"/>
      <c r="Q491" s="25"/>
      <c r="R491" s="39">
        <f t="shared" si="60"/>
        <v>0</v>
      </c>
    </row>
    <row r="492" spans="6:18" s="16" customFormat="1" ht="60" customHeight="1" x14ac:dyDescent="0.25">
      <c r="F492" s="85">
        <f>F491+1</f>
        <v>80205</v>
      </c>
      <c r="G492" s="30" t="s">
        <v>539</v>
      </c>
      <c r="H492" s="26">
        <v>4700</v>
      </c>
      <c r="I492" s="23">
        <v>4700</v>
      </c>
      <c r="J492" s="1"/>
      <c r="K492" s="1"/>
      <c r="L492" s="49"/>
      <c r="M492" s="26">
        <v>0</v>
      </c>
      <c r="N492" s="23">
        <v>0</v>
      </c>
      <c r="O492" s="1"/>
      <c r="P492" s="1"/>
      <c r="Q492" s="49"/>
      <c r="R492" s="45">
        <f>M492-N492-O492-P492-Q492</f>
        <v>0</v>
      </c>
    </row>
    <row r="493" spans="6:18" s="16" customFormat="1" ht="60" customHeight="1" x14ac:dyDescent="0.25">
      <c r="F493" s="85">
        <f t="shared" ref="F493:F503" si="69">F492+1</f>
        <v>80206</v>
      </c>
      <c r="G493" s="30" t="s">
        <v>367</v>
      </c>
      <c r="H493" s="26">
        <v>3000</v>
      </c>
      <c r="I493" s="23">
        <v>3000</v>
      </c>
      <c r="J493" s="1"/>
      <c r="K493" s="1"/>
      <c r="L493" s="49"/>
      <c r="M493" s="26">
        <v>0</v>
      </c>
      <c r="N493" s="23">
        <v>0</v>
      </c>
      <c r="O493" s="1"/>
      <c r="P493" s="1"/>
      <c r="Q493" s="49"/>
      <c r="R493" s="45">
        <f>M493-N493-O493-P493-Q493</f>
        <v>0</v>
      </c>
    </row>
    <row r="494" spans="6:18" s="16" customFormat="1" ht="60" customHeight="1" x14ac:dyDescent="0.25">
      <c r="F494" s="85">
        <f t="shared" si="69"/>
        <v>80207</v>
      </c>
      <c r="G494" s="30" t="s">
        <v>506</v>
      </c>
      <c r="H494" s="26">
        <v>10000</v>
      </c>
      <c r="I494" s="23">
        <v>10000</v>
      </c>
      <c r="J494" s="1"/>
      <c r="K494" s="1"/>
      <c r="L494" s="49"/>
      <c r="M494" s="26">
        <v>0</v>
      </c>
      <c r="N494" s="23">
        <v>0</v>
      </c>
      <c r="O494" s="1"/>
      <c r="P494" s="1"/>
      <c r="Q494" s="49"/>
      <c r="R494" s="45">
        <f>M494-N494-O494-P494-Q494</f>
        <v>0</v>
      </c>
    </row>
    <row r="495" spans="6:18" s="16" customFormat="1" ht="60" customHeight="1" x14ac:dyDescent="0.25">
      <c r="F495" s="85">
        <f t="shared" si="69"/>
        <v>80208</v>
      </c>
      <c r="G495" s="30" t="s">
        <v>549</v>
      </c>
      <c r="H495" s="26">
        <v>2000</v>
      </c>
      <c r="I495" s="23">
        <v>2000</v>
      </c>
      <c r="J495" s="1"/>
      <c r="K495" s="1"/>
      <c r="L495" s="49"/>
      <c r="M495" s="26">
        <v>0</v>
      </c>
      <c r="N495" s="23">
        <v>0</v>
      </c>
      <c r="O495" s="1"/>
      <c r="P495" s="1"/>
      <c r="Q495" s="49"/>
      <c r="R495" s="45"/>
    </row>
    <row r="496" spans="6:18" s="16" customFormat="1" ht="60" customHeight="1" x14ac:dyDescent="0.25">
      <c r="F496" s="85">
        <f t="shared" si="69"/>
        <v>80209</v>
      </c>
      <c r="G496" s="30" t="s">
        <v>550</v>
      </c>
      <c r="H496" s="26">
        <v>1000</v>
      </c>
      <c r="I496" s="23">
        <v>1000</v>
      </c>
      <c r="J496" s="1"/>
      <c r="K496" s="1"/>
      <c r="L496" s="49"/>
      <c r="M496" s="26">
        <v>0</v>
      </c>
      <c r="N496" s="23">
        <v>0</v>
      </c>
      <c r="O496" s="1"/>
      <c r="P496" s="1"/>
      <c r="Q496" s="49"/>
      <c r="R496" s="45"/>
    </row>
    <row r="497" spans="6:18" s="16" customFormat="1" ht="60" customHeight="1" x14ac:dyDescent="0.25">
      <c r="F497" s="85">
        <f t="shared" si="69"/>
        <v>80210</v>
      </c>
      <c r="G497" s="30" t="s">
        <v>66</v>
      </c>
      <c r="H497" s="26">
        <v>3100</v>
      </c>
      <c r="I497" s="23">
        <v>3100</v>
      </c>
      <c r="J497" s="1"/>
      <c r="K497" s="1"/>
      <c r="L497" s="49"/>
      <c r="M497" s="26">
        <v>0</v>
      </c>
      <c r="N497" s="23">
        <v>0</v>
      </c>
      <c r="O497" s="1"/>
      <c r="P497" s="1"/>
      <c r="Q497" s="49"/>
      <c r="R497" s="45">
        <f>M497-N497-O497-P497-Q497</f>
        <v>0</v>
      </c>
    </row>
    <row r="498" spans="6:18" s="16" customFormat="1" ht="60" customHeight="1" x14ac:dyDescent="0.25">
      <c r="F498" s="85">
        <f t="shared" si="69"/>
        <v>80211</v>
      </c>
      <c r="G498" s="30" t="s">
        <v>411</v>
      </c>
      <c r="H498" s="26">
        <v>1200</v>
      </c>
      <c r="I498" s="23">
        <v>1200</v>
      </c>
      <c r="J498" s="1"/>
      <c r="K498" s="1"/>
      <c r="L498" s="51"/>
      <c r="M498" s="26">
        <v>0</v>
      </c>
      <c r="N498" s="23">
        <v>0</v>
      </c>
      <c r="O498" s="1"/>
      <c r="P498" s="1"/>
      <c r="Q498" s="51"/>
      <c r="R498" s="45">
        <f>M498-N498-O498-P498-Q498</f>
        <v>0</v>
      </c>
    </row>
    <row r="499" spans="6:18" s="16" customFormat="1" ht="60" customHeight="1" x14ac:dyDescent="0.25">
      <c r="F499" s="85">
        <f t="shared" si="69"/>
        <v>80212</v>
      </c>
      <c r="G499" s="30" t="s">
        <v>412</v>
      </c>
      <c r="H499" s="26">
        <v>7500</v>
      </c>
      <c r="I499" s="23">
        <v>7500</v>
      </c>
      <c r="J499" s="1"/>
      <c r="K499" s="1"/>
      <c r="L499" s="51"/>
      <c r="M499" s="26">
        <v>3500</v>
      </c>
      <c r="N499" s="23">
        <v>3500</v>
      </c>
      <c r="O499" s="1"/>
      <c r="P499" s="1"/>
      <c r="Q499" s="51"/>
      <c r="R499" s="45">
        <f>M499-N499-O499-P499-Q499</f>
        <v>0</v>
      </c>
    </row>
    <row r="500" spans="6:18" s="16" customFormat="1" ht="60" customHeight="1" x14ac:dyDescent="0.25">
      <c r="F500" s="85">
        <f t="shared" si="69"/>
        <v>80213</v>
      </c>
      <c r="G500" s="30" t="s">
        <v>548</v>
      </c>
      <c r="H500" s="26">
        <v>3000</v>
      </c>
      <c r="I500" s="23">
        <v>3000</v>
      </c>
      <c r="J500" s="1"/>
      <c r="K500" s="1"/>
      <c r="L500" s="51"/>
      <c r="M500" s="26">
        <v>0</v>
      </c>
      <c r="N500" s="23">
        <v>0</v>
      </c>
      <c r="O500" s="1"/>
      <c r="P500" s="1"/>
      <c r="Q500" s="51"/>
      <c r="R500" s="45"/>
    </row>
    <row r="501" spans="6:18" s="16" customFormat="1" ht="60" customHeight="1" x14ac:dyDescent="0.25">
      <c r="F501" s="85">
        <f t="shared" si="69"/>
        <v>80214</v>
      </c>
      <c r="G501" s="30" t="s">
        <v>535</v>
      </c>
      <c r="H501" s="26">
        <v>4000</v>
      </c>
      <c r="I501" s="23">
        <v>4000</v>
      </c>
      <c r="J501" s="1"/>
      <c r="K501" s="1"/>
      <c r="L501" s="51"/>
      <c r="M501" s="26"/>
      <c r="N501" s="23"/>
      <c r="O501" s="1"/>
      <c r="P501" s="1"/>
      <c r="Q501" s="51"/>
      <c r="R501" s="45"/>
    </row>
    <row r="502" spans="6:18" s="16" customFormat="1" ht="60" customHeight="1" x14ac:dyDescent="0.25">
      <c r="F502" s="85">
        <f t="shared" si="69"/>
        <v>80215</v>
      </c>
      <c r="G502" s="30" t="s">
        <v>520</v>
      </c>
      <c r="H502" s="26">
        <v>4500</v>
      </c>
      <c r="I502" s="23">
        <v>4500</v>
      </c>
      <c r="J502" s="1"/>
      <c r="K502" s="1"/>
      <c r="L502" s="49"/>
      <c r="M502" s="26">
        <v>0</v>
      </c>
      <c r="N502" s="23"/>
      <c r="O502" s="1"/>
      <c r="P502" s="1"/>
      <c r="Q502" s="49"/>
      <c r="R502" s="45"/>
    </row>
    <row r="503" spans="6:18" s="16" customFormat="1" ht="60" customHeight="1" x14ac:dyDescent="0.25">
      <c r="F503" s="85">
        <f t="shared" si="69"/>
        <v>80216</v>
      </c>
      <c r="G503" s="30" t="s">
        <v>547</v>
      </c>
      <c r="H503" s="26">
        <v>2000</v>
      </c>
      <c r="I503" s="23">
        <v>2000</v>
      </c>
      <c r="J503" s="1"/>
      <c r="K503" s="1"/>
      <c r="L503" s="49"/>
      <c r="M503" s="26">
        <v>0</v>
      </c>
      <c r="N503" s="23"/>
      <c r="O503" s="1"/>
      <c r="P503" s="1"/>
      <c r="Q503" s="49">
        <v>0</v>
      </c>
      <c r="R503" s="45">
        <f>M503-N503-O503-P503-Q503</f>
        <v>0</v>
      </c>
    </row>
    <row r="504" spans="6:18" ht="60" customHeight="1" x14ac:dyDescent="0.25">
      <c r="F504" s="69"/>
      <c r="G504" s="31" t="s">
        <v>481</v>
      </c>
      <c r="H504" s="28">
        <f>SUM(H488:H503)</f>
        <v>96000</v>
      </c>
      <c r="I504" s="24">
        <f t="shared" ref="I504:Q504" si="70">SUM(I488:I503)</f>
        <v>95300</v>
      </c>
      <c r="J504" s="2">
        <f t="shared" si="70"/>
        <v>0</v>
      </c>
      <c r="K504" s="2">
        <f t="shared" si="70"/>
        <v>0</v>
      </c>
      <c r="L504" s="25">
        <f t="shared" si="70"/>
        <v>700</v>
      </c>
      <c r="M504" s="28">
        <f t="shared" si="70"/>
        <v>3500</v>
      </c>
      <c r="N504" s="24">
        <f t="shared" si="70"/>
        <v>3500</v>
      </c>
      <c r="O504" s="2">
        <f t="shared" si="70"/>
        <v>0</v>
      </c>
      <c r="P504" s="2">
        <f t="shared" si="70"/>
        <v>0</v>
      </c>
      <c r="Q504" s="25">
        <f t="shared" si="70"/>
        <v>0</v>
      </c>
      <c r="R504" s="39">
        <f t="shared" si="60"/>
        <v>0</v>
      </c>
    </row>
    <row r="505" spans="6:18" ht="60" customHeight="1" x14ac:dyDescent="0.25">
      <c r="F505" s="85">
        <v>80300</v>
      </c>
      <c r="G505" s="29" t="s">
        <v>196</v>
      </c>
      <c r="H505" s="26"/>
      <c r="I505" s="23"/>
      <c r="J505" s="1"/>
      <c r="K505" s="1"/>
      <c r="L505" s="49"/>
      <c r="M505" s="26"/>
      <c r="N505" s="23"/>
      <c r="O505" s="1"/>
      <c r="P505" s="1"/>
      <c r="Q505" s="49"/>
      <c r="R505" s="39">
        <f t="shared" si="60"/>
        <v>0</v>
      </c>
    </row>
    <row r="506" spans="6:18" ht="60" customHeight="1" x14ac:dyDescent="0.25">
      <c r="F506" s="85">
        <v>80301</v>
      </c>
      <c r="G506" s="30" t="s">
        <v>485</v>
      </c>
      <c r="H506" s="26">
        <v>250</v>
      </c>
      <c r="I506" s="23"/>
      <c r="J506" s="1"/>
      <c r="K506" s="1"/>
      <c r="L506" s="49">
        <v>250</v>
      </c>
      <c r="M506" s="26">
        <v>0</v>
      </c>
      <c r="N506" s="23"/>
      <c r="O506" s="1"/>
      <c r="P506" s="1"/>
      <c r="Q506" s="49"/>
      <c r="R506" s="39">
        <f t="shared" si="60"/>
        <v>0</v>
      </c>
    </row>
    <row r="507" spans="6:18" ht="60" customHeight="1" x14ac:dyDescent="0.25">
      <c r="F507" s="85">
        <f>F506+1</f>
        <v>80302</v>
      </c>
      <c r="G507" s="30" t="s">
        <v>270</v>
      </c>
      <c r="H507" s="26">
        <v>0</v>
      </c>
      <c r="I507" s="23"/>
      <c r="J507" s="1"/>
      <c r="K507" s="1"/>
      <c r="L507" s="49">
        <v>0</v>
      </c>
      <c r="M507" s="26">
        <v>15000</v>
      </c>
      <c r="N507" s="23">
        <v>12000</v>
      </c>
      <c r="O507" s="1"/>
      <c r="P507" s="1"/>
      <c r="Q507" s="49">
        <v>3000</v>
      </c>
      <c r="R507" s="39">
        <f t="shared" si="60"/>
        <v>0</v>
      </c>
    </row>
    <row r="508" spans="6:18" ht="60" customHeight="1" x14ac:dyDescent="0.25">
      <c r="F508" s="85">
        <f t="shared" ref="F508:F548" si="71">F507+1</f>
        <v>80303</v>
      </c>
      <c r="G508" s="30" t="s">
        <v>450</v>
      </c>
      <c r="H508" s="26">
        <v>0</v>
      </c>
      <c r="I508" s="23"/>
      <c r="J508" s="1"/>
      <c r="K508" s="1"/>
      <c r="L508" s="49">
        <v>0</v>
      </c>
      <c r="M508" s="26">
        <v>1300</v>
      </c>
      <c r="N508" s="23"/>
      <c r="O508" s="1"/>
      <c r="P508" s="1"/>
      <c r="Q508" s="49">
        <v>1300</v>
      </c>
      <c r="R508" s="39">
        <f t="shared" si="60"/>
        <v>0</v>
      </c>
    </row>
    <row r="509" spans="6:18" ht="60" customHeight="1" x14ac:dyDescent="0.25">
      <c r="F509" s="85">
        <f t="shared" si="71"/>
        <v>80304</v>
      </c>
      <c r="G509" s="30" t="s">
        <v>451</v>
      </c>
      <c r="H509" s="26">
        <v>0</v>
      </c>
      <c r="I509" s="23"/>
      <c r="J509" s="1"/>
      <c r="K509" s="1"/>
      <c r="L509" s="49">
        <v>0</v>
      </c>
      <c r="M509" s="26">
        <v>1200</v>
      </c>
      <c r="N509" s="23"/>
      <c r="O509" s="1"/>
      <c r="P509" s="1"/>
      <c r="Q509" s="49">
        <v>1200</v>
      </c>
      <c r="R509" s="39">
        <f t="shared" si="60"/>
        <v>0</v>
      </c>
    </row>
    <row r="510" spans="6:18" ht="60" customHeight="1" x14ac:dyDescent="0.25">
      <c r="F510" s="85">
        <f t="shared" si="71"/>
        <v>80305</v>
      </c>
      <c r="G510" s="30" t="s">
        <v>452</v>
      </c>
      <c r="H510" s="26">
        <v>0</v>
      </c>
      <c r="I510" s="23"/>
      <c r="J510" s="1"/>
      <c r="K510" s="1"/>
      <c r="L510" s="49">
        <v>0</v>
      </c>
      <c r="M510" s="26">
        <v>5600</v>
      </c>
      <c r="N510" s="23"/>
      <c r="O510" s="1"/>
      <c r="P510" s="1"/>
      <c r="Q510" s="49">
        <v>5600</v>
      </c>
      <c r="R510" s="39">
        <f t="shared" si="60"/>
        <v>0</v>
      </c>
    </row>
    <row r="511" spans="6:18" ht="60" customHeight="1" x14ac:dyDescent="0.25">
      <c r="F511" s="85">
        <f t="shared" si="71"/>
        <v>80306</v>
      </c>
      <c r="G511" s="30" t="s">
        <v>453</v>
      </c>
      <c r="H511" s="26">
        <v>0</v>
      </c>
      <c r="I511" s="23"/>
      <c r="J511" s="1"/>
      <c r="K511" s="1"/>
      <c r="L511" s="49">
        <v>0</v>
      </c>
      <c r="M511" s="26">
        <v>1100</v>
      </c>
      <c r="N511" s="23">
        <v>750</v>
      </c>
      <c r="O511" s="1"/>
      <c r="P511" s="1"/>
      <c r="Q511" s="49">
        <v>350</v>
      </c>
      <c r="R511" s="39">
        <f t="shared" si="60"/>
        <v>0</v>
      </c>
    </row>
    <row r="512" spans="6:18" ht="60" customHeight="1" x14ac:dyDescent="0.25">
      <c r="F512" s="85">
        <f t="shared" si="71"/>
        <v>80307</v>
      </c>
      <c r="G512" s="30" t="s">
        <v>534</v>
      </c>
      <c r="H512" s="26">
        <v>0</v>
      </c>
      <c r="I512" s="23"/>
      <c r="J512" s="1"/>
      <c r="K512" s="1"/>
      <c r="L512" s="49">
        <v>0</v>
      </c>
      <c r="M512" s="26">
        <v>150</v>
      </c>
      <c r="N512" s="23"/>
      <c r="O512" s="1"/>
      <c r="P512" s="1"/>
      <c r="Q512" s="49">
        <v>150</v>
      </c>
      <c r="R512" s="39">
        <f t="shared" si="60"/>
        <v>0</v>
      </c>
    </row>
    <row r="513" spans="6:18" ht="60" customHeight="1" x14ac:dyDescent="0.25">
      <c r="F513" s="85">
        <f t="shared" si="71"/>
        <v>80308</v>
      </c>
      <c r="G513" s="30" t="s">
        <v>300</v>
      </c>
      <c r="H513" s="26">
        <v>0</v>
      </c>
      <c r="I513" s="23"/>
      <c r="J513" s="1"/>
      <c r="K513" s="1"/>
      <c r="L513" s="49">
        <v>0</v>
      </c>
      <c r="M513" s="26">
        <v>1100</v>
      </c>
      <c r="N513" s="23">
        <v>750</v>
      </c>
      <c r="O513" s="1"/>
      <c r="P513" s="1"/>
      <c r="Q513" s="49">
        <v>350</v>
      </c>
      <c r="R513" s="39">
        <f t="shared" si="60"/>
        <v>0</v>
      </c>
    </row>
    <row r="514" spans="6:18" ht="60" customHeight="1" x14ac:dyDescent="0.25">
      <c r="F514" s="85">
        <f t="shared" si="71"/>
        <v>80309</v>
      </c>
      <c r="G514" s="30" t="s">
        <v>454</v>
      </c>
      <c r="H514" s="26">
        <v>0</v>
      </c>
      <c r="I514" s="23"/>
      <c r="J514" s="1"/>
      <c r="K514" s="1"/>
      <c r="L514" s="49">
        <v>0</v>
      </c>
      <c r="M514" s="26">
        <v>100</v>
      </c>
      <c r="N514" s="23"/>
      <c r="O514" s="1"/>
      <c r="P514" s="1"/>
      <c r="Q514" s="49">
        <v>100</v>
      </c>
      <c r="R514" s="39">
        <f t="shared" si="60"/>
        <v>0</v>
      </c>
    </row>
    <row r="515" spans="6:18" ht="60" customHeight="1" x14ac:dyDescent="0.25">
      <c r="F515" s="85">
        <f t="shared" si="71"/>
        <v>80310</v>
      </c>
      <c r="G515" s="30" t="s">
        <v>344</v>
      </c>
      <c r="H515" s="26">
        <v>0</v>
      </c>
      <c r="I515" s="23"/>
      <c r="J515" s="1"/>
      <c r="K515" s="1"/>
      <c r="L515" s="49">
        <v>0</v>
      </c>
      <c r="M515" s="26">
        <v>1100</v>
      </c>
      <c r="N515" s="23">
        <v>750</v>
      </c>
      <c r="O515" s="1"/>
      <c r="P515" s="1"/>
      <c r="Q515" s="49">
        <v>350</v>
      </c>
      <c r="R515" s="39">
        <f t="shared" ref="R515:R562" si="72">M515-N515-O515-P515-Q515</f>
        <v>0</v>
      </c>
    </row>
    <row r="516" spans="6:18" ht="60" customHeight="1" x14ac:dyDescent="0.25">
      <c r="F516" s="85">
        <f t="shared" si="71"/>
        <v>80311</v>
      </c>
      <c r="G516" s="30" t="s">
        <v>512</v>
      </c>
      <c r="H516" s="26">
        <v>2700</v>
      </c>
      <c r="I516" s="23">
        <v>1500</v>
      </c>
      <c r="J516" s="1"/>
      <c r="K516" s="1"/>
      <c r="L516" s="49">
        <v>1200</v>
      </c>
      <c r="M516" s="26"/>
      <c r="N516" s="23"/>
      <c r="O516" s="1"/>
      <c r="P516" s="1"/>
      <c r="Q516" s="49">
        <v>0</v>
      </c>
      <c r="R516" s="39">
        <f t="shared" si="72"/>
        <v>0</v>
      </c>
    </row>
    <row r="517" spans="6:18" ht="60" customHeight="1" x14ac:dyDescent="0.25">
      <c r="F517" s="85">
        <f t="shared" si="71"/>
        <v>80312</v>
      </c>
      <c r="G517" s="30" t="s">
        <v>299</v>
      </c>
      <c r="H517" s="26">
        <v>1100</v>
      </c>
      <c r="I517" s="23">
        <v>750</v>
      </c>
      <c r="J517" s="1"/>
      <c r="K517" s="1"/>
      <c r="L517" s="49">
        <v>350</v>
      </c>
      <c r="M517" s="26">
        <v>0</v>
      </c>
      <c r="N517" s="23"/>
      <c r="O517" s="1"/>
      <c r="P517" s="1"/>
      <c r="Q517" s="49">
        <v>0</v>
      </c>
      <c r="R517" s="39">
        <f t="shared" si="72"/>
        <v>0</v>
      </c>
    </row>
    <row r="518" spans="6:18" ht="60" customHeight="1" x14ac:dyDescent="0.25">
      <c r="F518" s="85">
        <f t="shared" si="71"/>
        <v>80313</v>
      </c>
      <c r="G518" s="30" t="s">
        <v>448</v>
      </c>
      <c r="H518" s="26">
        <v>0</v>
      </c>
      <c r="I518" s="23"/>
      <c r="J518" s="1"/>
      <c r="K518" s="1"/>
      <c r="L518" s="49">
        <v>0</v>
      </c>
      <c r="M518" s="26">
        <v>1200</v>
      </c>
      <c r="N518" s="23"/>
      <c r="O518" s="1"/>
      <c r="P518" s="1"/>
      <c r="Q518" s="49">
        <v>1200</v>
      </c>
      <c r="R518" s="39">
        <f t="shared" si="72"/>
        <v>0</v>
      </c>
    </row>
    <row r="519" spans="6:18" ht="60" customHeight="1" x14ac:dyDescent="0.25">
      <c r="F519" s="85">
        <f t="shared" si="71"/>
        <v>80314</v>
      </c>
      <c r="G519" s="30" t="s">
        <v>345</v>
      </c>
      <c r="H519" s="26">
        <v>0</v>
      </c>
      <c r="I519" s="23"/>
      <c r="J519" s="1"/>
      <c r="K519" s="1"/>
      <c r="L519" s="49">
        <v>0</v>
      </c>
      <c r="M519" s="26">
        <v>3000</v>
      </c>
      <c r="N519" s="23">
        <v>1000</v>
      </c>
      <c r="O519" s="1"/>
      <c r="P519" s="1"/>
      <c r="Q519" s="49">
        <v>2000</v>
      </c>
      <c r="R519" s="39">
        <f t="shared" si="72"/>
        <v>0</v>
      </c>
    </row>
    <row r="520" spans="6:18" ht="60" customHeight="1" x14ac:dyDescent="0.25">
      <c r="F520" s="85">
        <f t="shared" si="71"/>
        <v>80315</v>
      </c>
      <c r="G520" s="30" t="s">
        <v>486</v>
      </c>
      <c r="H520" s="26">
        <v>4000</v>
      </c>
      <c r="I520" s="23">
        <v>4000</v>
      </c>
      <c r="J520" s="1"/>
      <c r="K520" s="1"/>
      <c r="L520" s="49"/>
      <c r="M520" s="26">
        <v>0</v>
      </c>
      <c r="N520" s="23"/>
      <c r="O520" s="1"/>
      <c r="P520" s="1"/>
      <c r="Q520" s="49">
        <v>0</v>
      </c>
      <c r="R520" s="39">
        <f t="shared" si="72"/>
        <v>0</v>
      </c>
    </row>
    <row r="521" spans="6:18" ht="60" customHeight="1" x14ac:dyDescent="0.25">
      <c r="F521" s="85">
        <f t="shared" si="71"/>
        <v>80316</v>
      </c>
      <c r="G521" s="30" t="s">
        <v>455</v>
      </c>
      <c r="H521" s="26">
        <v>0</v>
      </c>
      <c r="I521" s="23">
        <v>0</v>
      </c>
      <c r="J521" s="1"/>
      <c r="K521" s="1"/>
      <c r="L521" s="49">
        <v>0</v>
      </c>
      <c r="M521" s="26">
        <v>500</v>
      </c>
      <c r="N521" s="23"/>
      <c r="O521" s="1"/>
      <c r="P521" s="1"/>
      <c r="Q521" s="49">
        <v>500</v>
      </c>
      <c r="R521" s="39">
        <f t="shared" si="72"/>
        <v>0</v>
      </c>
    </row>
    <row r="522" spans="6:18" ht="60" customHeight="1" x14ac:dyDescent="0.25">
      <c r="F522" s="85">
        <f t="shared" si="71"/>
        <v>80317</v>
      </c>
      <c r="G522" s="30" t="s">
        <v>271</v>
      </c>
      <c r="H522" s="26">
        <v>6000</v>
      </c>
      <c r="I522" s="23">
        <v>6000</v>
      </c>
      <c r="J522" s="1"/>
      <c r="K522" s="1"/>
      <c r="L522" s="49"/>
      <c r="M522" s="26">
        <v>0</v>
      </c>
      <c r="N522" s="23">
        <v>0</v>
      </c>
      <c r="O522" s="1"/>
      <c r="P522" s="1"/>
      <c r="Q522" s="49"/>
      <c r="R522" s="39">
        <f t="shared" si="72"/>
        <v>0</v>
      </c>
    </row>
    <row r="523" spans="6:18" ht="60" customHeight="1" x14ac:dyDescent="0.25">
      <c r="F523" s="85">
        <f t="shared" si="71"/>
        <v>80318</v>
      </c>
      <c r="G523" s="30" t="s">
        <v>309</v>
      </c>
      <c r="H523" s="26">
        <v>6000</v>
      </c>
      <c r="I523" s="23">
        <v>6000</v>
      </c>
      <c r="J523" s="1"/>
      <c r="K523" s="1"/>
      <c r="L523" s="49"/>
      <c r="M523" s="26">
        <v>0</v>
      </c>
      <c r="N523" s="23"/>
      <c r="O523" s="1"/>
      <c r="P523" s="1"/>
      <c r="Q523" s="49">
        <v>0</v>
      </c>
      <c r="R523" s="39">
        <f t="shared" si="72"/>
        <v>0</v>
      </c>
    </row>
    <row r="524" spans="6:18" ht="60" customHeight="1" x14ac:dyDescent="0.25">
      <c r="F524" s="85">
        <f t="shared" si="71"/>
        <v>80319</v>
      </c>
      <c r="G524" s="30" t="s">
        <v>351</v>
      </c>
      <c r="H524" s="26">
        <v>0</v>
      </c>
      <c r="I524" s="23">
        <v>0</v>
      </c>
      <c r="J524" s="1"/>
      <c r="K524" s="1"/>
      <c r="L524" s="49"/>
      <c r="M524" s="26">
        <v>6300</v>
      </c>
      <c r="N524" s="23">
        <v>6300</v>
      </c>
      <c r="O524" s="1"/>
      <c r="P524" s="1"/>
      <c r="Q524" s="49"/>
      <c r="R524" s="39">
        <f t="shared" si="72"/>
        <v>0</v>
      </c>
    </row>
    <row r="525" spans="6:18" ht="60" customHeight="1" x14ac:dyDescent="0.25">
      <c r="F525" s="85">
        <f t="shared" si="71"/>
        <v>80320</v>
      </c>
      <c r="G525" s="30" t="s">
        <v>447</v>
      </c>
      <c r="H525" s="26">
        <v>0</v>
      </c>
      <c r="I525" s="23">
        <v>0</v>
      </c>
      <c r="J525" s="1"/>
      <c r="K525" s="1"/>
      <c r="L525" s="49"/>
      <c r="M525" s="26">
        <v>1000</v>
      </c>
      <c r="N525" s="23"/>
      <c r="O525" s="1"/>
      <c r="P525" s="1"/>
      <c r="Q525" s="49">
        <v>1000</v>
      </c>
      <c r="R525" s="39">
        <f t="shared" si="72"/>
        <v>0</v>
      </c>
    </row>
    <row r="526" spans="6:18" ht="60" customHeight="1" x14ac:dyDescent="0.25">
      <c r="F526" s="85">
        <f>F525+1</f>
        <v>80321</v>
      </c>
      <c r="G526" s="30" t="s">
        <v>456</v>
      </c>
      <c r="H526" s="26">
        <v>0</v>
      </c>
      <c r="I526" s="23"/>
      <c r="J526" s="1"/>
      <c r="K526" s="1"/>
      <c r="L526" s="49">
        <v>0</v>
      </c>
      <c r="M526" s="26">
        <v>150</v>
      </c>
      <c r="N526" s="23"/>
      <c r="O526" s="1"/>
      <c r="P526" s="1"/>
      <c r="Q526" s="49">
        <v>150</v>
      </c>
      <c r="R526" s="39">
        <f t="shared" si="72"/>
        <v>0</v>
      </c>
    </row>
    <row r="527" spans="6:18" ht="60" customHeight="1" x14ac:dyDescent="0.25">
      <c r="F527" s="85">
        <f t="shared" si="71"/>
        <v>80322</v>
      </c>
      <c r="G527" s="30" t="s">
        <v>272</v>
      </c>
      <c r="H527" s="26">
        <v>0</v>
      </c>
      <c r="I527" s="23"/>
      <c r="J527" s="1"/>
      <c r="K527" s="1"/>
      <c r="L527" s="49">
        <v>0</v>
      </c>
      <c r="M527" s="26">
        <v>1000</v>
      </c>
      <c r="N527" s="23"/>
      <c r="O527" s="1"/>
      <c r="P527" s="1"/>
      <c r="Q527" s="49">
        <v>1000</v>
      </c>
      <c r="R527" s="39">
        <f t="shared" si="72"/>
        <v>0</v>
      </c>
    </row>
    <row r="528" spans="6:18" ht="60" customHeight="1" x14ac:dyDescent="0.25">
      <c r="F528" s="85">
        <f t="shared" si="71"/>
        <v>80323</v>
      </c>
      <c r="G528" s="30" t="s">
        <v>253</v>
      </c>
      <c r="H528" s="26">
        <v>1500</v>
      </c>
      <c r="I528" s="23">
        <v>1500</v>
      </c>
      <c r="J528" s="1"/>
      <c r="K528" s="1"/>
      <c r="L528" s="49"/>
      <c r="M528" s="26">
        <v>0</v>
      </c>
      <c r="N528" s="23"/>
      <c r="O528" s="1"/>
      <c r="P528" s="1"/>
      <c r="Q528" s="49">
        <v>0</v>
      </c>
      <c r="R528" s="39">
        <f t="shared" si="72"/>
        <v>0</v>
      </c>
    </row>
    <row r="529" spans="6:18" ht="60" customHeight="1" x14ac:dyDescent="0.25">
      <c r="F529" s="85">
        <f t="shared" si="71"/>
        <v>80324</v>
      </c>
      <c r="G529" s="30" t="s">
        <v>252</v>
      </c>
      <c r="H529" s="26">
        <v>0</v>
      </c>
      <c r="I529" s="23"/>
      <c r="J529" s="1"/>
      <c r="K529" s="1"/>
      <c r="L529" s="49">
        <v>0</v>
      </c>
      <c r="M529" s="26">
        <v>7000</v>
      </c>
      <c r="N529" s="23">
        <v>2400</v>
      </c>
      <c r="O529" s="1"/>
      <c r="P529" s="1"/>
      <c r="Q529" s="49">
        <v>4600</v>
      </c>
      <c r="R529" s="39">
        <f t="shared" si="72"/>
        <v>0</v>
      </c>
    </row>
    <row r="530" spans="6:18" ht="60" customHeight="1" x14ac:dyDescent="0.25">
      <c r="F530" s="85">
        <f t="shared" si="71"/>
        <v>80325</v>
      </c>
      <c r="G530" s="30" t="s">
        <v>251</v>
      </c>
      <c r="H530" s="26">
        <v>0</v>
      </c>
      <c r="I530" s="23">
        <v>0</v>
      </c>
      <c r="J530" s="1"/>
      <c r="K530" s="1"/>
      <c r="L530" s="49"/>
      <c r="M530" s="26">
        <v>1000</v>
      </c>
      <c r="N530" s="23"/>
      <c r="O530" s="1"/>
      <c r="P530" s="1"/>
      <c r="Q530" s="49">
        <v>1000</v>
      </c>
      <c r="R530" s="39">
        <f t="shared" si="72"/>
        <v>0</v>
      </c>
    </row>
    <row r="531" spans="6:18" ht="60" customHeight="1" x14ac:dyDescent="0.25">
      <c r="F531" s="85">
        <f t="shared" si="71"/>
        <v>80326</v>
      </c>
      <c r="G531" s="30" t="s">
        <v>457</v>
      </c>
      <c r="H531" s="26">
        <v>3000</v>
      </c>
      <c r="I531" s="23">
        <v>2500</v>
      </c>
      <c r="J531" s="1"/>
      <c r="K531" s="1"/>
      <c r="L531" s="49">
        <v>500</v>
      </c>
      <c r="M531" s="26">
        <v>0</v>
      </c>
      <c r="N531" s="23"/>
      <c r="O531" s="1"/>
      <c r="P531" s="1"/>
      <c r="Q531" s="49">
        <v>0</v>
      </c>
      <c r="R531" s="39">
        <f t="shared" si="72"/>
        <v>0</v>
      </c>
    </row>
    <row r="532" spans="6:18" ht="60" customHeight="1" x14ac:dyDescent="0.25">
      <c r="F532" s="85">
        <f t="shared" si="71"/>
        <v>80327</v>
      </c>
      <c r="G532" s="30" t="s">
        <v>319</v>
      </c>
      <c r="H532" s="26">
        <v>1000</v>
      </c>
      <c r="I532" s="23">
        <v>1000</v>
      </c>
      <c r="J532" s="1"/>
      <c r="K532" s="1"/>
      <c r="L532" s="49"/>
      <c r="M532" s="26">
        <v>0</v>
      </c>
      <c r="N532" s="23"/>
      <c r="O532" s="1"/>
      <c r="P532" s="1"/>
      <c r="Q532" s="49">
        <v>0</v>
      </c>
      <c r="R532" s="39">
        <f t="shared" si="72"/>
        <v>0</v>
      </c>
    </row>
    <row r="533" spans="6:18" ht="60" customHeight="1" x14ac:dyDescent="0.25">
      <c r="F533" s="85">
        <f t="shared" si="71"/>
        <v>80328</v>
      </c>
      <c r="G533" s="30" t="s">
        <v>301</v>
      </c>
      <c r="H533" s="26">
        <v>0</v>
      </c>
      <c r="I533" s="23"/>
      <c r="J533" s="1"/>
      <c r="K533" s="1"/>
      <c r="L533" s="49">
        <v>0</v>
      </c>
      <c r="M533" s="26">
        <v>1000</v>
      </c>
      <c r="N533" s="23">
        <v>700</v>
      </c>
      <c r="O533" s="1"/>
      <c r="P533" s="1"/>
      <c r="Q533" s="49">
        <v>300</v>
      </c>
      <c r="R533" s="39">
        <f t="shared" si="72"/>
        <v>0</v>
      </c>
    </row>
    <row r="534" spans="6:18" ht="60" customHeight="1" x14ac:dyDescent="0.25">
      <c r="F534" s="85">
        <f t="shared" si="71"/>
        <v>80329</v>
      </c>
      <c r="G534" s="30" t="s">
        <v>348</v>
      </c>
      <c r="H534" s="26">
        <v>0</v>
      </c>
      <c r="I534" s="23">
        <v>0</v>
      </c>
      <c r="J534" s="1"/>
      <c r="K534" s="1"/>
      <c r="L534" s="49"/>
      <c r="M534" s="26">
        <v>450</v>
      </c>
      <c r="N534" s="23"/>
      <c r="O534" s="1"/>
      <c r="P534" s="1"/>
      <c r="Q534" s="49">
        <v>450</v>
      </c>
      <c r="R534" s="39">
        <f t="shared" si="72"/>
        <v>0</v>
      </c>
    </row>
    <row r="535" spans="6:18" ht="60" customHeight="1" x14ac:dyDescent="0.25">
      <c r="F535" s="85">
        <f t="shared" si="71"/>
        <v>80330</v>
      </c>
      <c r="G535" s="30" t="s">
        <v>349</v>
      </c>
      <c r="H535" s="26">
        <v>0</v>
      </c>
      <c r="I535" s="23"/>
      <c r="J535" s="1"/>
      <c r="K535" s="1"/>
      <c r="L535" s="49"/>
      <c r="M535" s="26">
        <v>1500</v>
      </c>
      <c r="N535" s="23"/>
      <c r="O535" s="1"/>
      <c r="P535" s="1"/>
      <c r="Q535" s="49">
        <v>1500</v>
      </c>
      <c r="R535" s="39">
        <f t="shared" si="72"/>
        <v>0</v>
      </c>
    </row>
    <row r="536" spans="6:18" ht="60" customHeight="1" x14ac:dyDescent="0.25">
      <c r="F536" s="85">
        <f t="shared" si="71"/>
        <v>80331</v>
      </c>
      <c r="G536" s="30" t="s">
        <v>350</v>
      </c>
      <c r="H536" s="26">
        <v>0</v>
      </c>
      <c r="I536" s="23"/>
      <c r="J536" s="1"/>
      <c r="K536" s="1"/>
      <c r="L536" s="49">
        <v>0</v>
      </c>
      <c r="M536" s="26">
        <v>5000</v>
      </c>
      <c r="N536" s="23"/>
      <c r="O536" s="1"/>
      <c r="P536" s="1"/>
      <c r="Q536" s="49">
        <v>5000</v>
      </c>
      <c r="R536" s="39">
        <f t="shared" si="72"/>
        <v>0</v>
      </c>
    </row>
    <row r="537" spans="6:18" ht="60" customHeight="1" x14ac:dyDescent="0.25">
      <c r="F537" s="85">
        <f t="shared" si="71"/>
        <v>80332</v>
      </c>
      <c r="G537" s="30" t="s">
        <v>302</v>
      </c>
      <c r="H537" s="26">
        <v>1000</v>
      </c>
      <c r="I537" s="23">
        <v>1000</v>
      </c>
      <c r="J537" s="1"/>
      <c r="K537" s="1"/>
      <c r="L537" s="49"/>
      <c r="M537" s="26">
        <v>0</v>
      </c>
      <c r="N537" s="23"/>
      <c r="O537" s="1"/>
      <c r="P537" s="1"/>
      <c r="Q537" s="49">
        <v>0</v>
      </c>
      <c r="R537" s="39">
        <f t="shared" si="72"/>
        <v>0</v>
      </c>
    </row>
    <row r="538" spans="6:18" ht="60" customHeight="1" x14ac:dyDescent="0.25">
      <c r="F538" s="85">
        <f t="shared" si="71"/>
        <v>80333</v>
      </c>
      <c r="G538" s="30" t="s">
        <v>346</v>
      </c>
      <c r="H538" s="26">
        <v>800</v>
      </c>
      <c r="I538" s="23">
        <v>800</v>
      </c>
      <c r="J538" s="1"/>
      <c r="K538" s="1"/>
      <c r="L538" s="49"/>
      <c r="M538" s="26">
        <v>0</v>
      </c>
      <c r="N538" s="23"/>
      <c r="O538" s="1"/>
      <c r="P538" s="1"/>
      <c r="Q538" s="49">
        <v>0</v>
      </c>
      <c r="R538" s="39">
        <f t="shared" si="72"/>
        <v>0</v>
      </c>
    </row>
    <row r="539" spans="6:18" ht="60" customHeight="1" x14ac:dyDescent="0.25">
      <c r="F539" s="85">
        <f t="shared" si="71"/>
        <v>80334</v>
      </c>
      <c r="G539" s="30" t="s">
        <v>347</v>
      </c>
      <c r="H539" s="26">
        <v>1000</v>
      </c>
      <c r="I539" s="23">
        <v>1000</v>
      </c>
      <c r="J539" s="1"/>
      <c r="K539" s="1"/>
      <c r="L539" s="49"/>
      <c r="M539" s="26">
        <v>0</v>
      </c>
      <c r="N539" s="23">
        <v>0</v>
      </c>
      <c r="O539" s="1"/>
      <c r="P539" s="1"/>
      <c r="Q539" s="49"/>
      <c r="R539" s="39">
        <f t="shared" si="72"/>
        <v>0</v>
      </c>
    </row>
    <row r="540" spans="6:18" ht="60" customHeight="1" x14ac:dyDescent="0.25">
      <c r="F540" s="85">
        <f t="shared" si="71"/>
        <v>80335</v>
      </c>
      <c r="G540" s="30" t="s">
        <v>458</v>
      </c>
      <c r="H540" s="26">
        <v>0</v>
      </c>
      <c r="I540" s="23">
        <v>0</v>
      </c>
      <c r="J540" s="1"/>
      <c r="K540" s="1"/>
      <c r="L540" s="49"/>
      <c r="M540" s="26">
        <v>1500</v>
      </c>
      <c r="N540" s="23">
        <v>1500</v>
      </c>
      <c r="O540" s="1"/>
      <c r="P540" s="1"/>
      <c r="Q540" s="49"/>
      <c r="R540" s="39">
        <f t="shared" si="72"/>
        <v>0</v>
      </c>
    </row>
    <row r="541" spans="6:18" ht="60" customHeight="1" x14ac:dyDescent="0.25">
      <c r="F541" s="85">
        <f t="shared" si="71"/>
        <v>80336</v>
      </c>
      <c r="G541" s="30" t="s">
        <v>459</v>
      </c>
      <c r="H541" s="26">
        <v>0</v>
      </c>
      <c r="I541" s="23">
        <v>0</v>
      </c>
      <c r="J541" s="1"/>
      <c r="K541" s="1"/>
      <c r="L541" s="49"/>
      <c r="M541" s="26">
        <v>1000</v>
      </c>
      <c r="N541" s="23">
        <v>1000</v>
      </c>
      <c r="O541" s="1"/>
      <c r="P541" s="1"/>
      <c r="Q541" s="49"/>
      <c r="R541" s="39">
        <f t="shared" si="72"/>
        <v>0</v>
      </c>
    </row>
    <row r="542" spans="6:18" ht="60" customHeight="1" x14ac:dyDescent="0.25">
      <c r="F542" s="85">
        <f t="shared" si="71"/>
        <v>80337</v>
      </c>
      <c r="G542" s="30" t="s">
        <v>460</v>
      </c>
      <c r="H542" s="26">
        <v>0</v>
      </c>
      <c r="I542" s="23"/>
      <c r="J542" s="1"/>
      <c r="K542" s="1"/>
      <c r="L542" s="49">
        <v>0</v>
      </c>
      <c r="M542" s="26">
        <v>900</v>
      </c>
      <c r="N542" s="23"/>
      <c r="O542" s="1"/>
      <c r="P542" s="1"/>
      <c r="Q542" s="49">
        <v>900</v>
      </c>
      <c r="R542" s="39">
        <f t="shared" si="72"/>
        <v>0</v>
      </c>
    </row>
    <row r="543" spans="6:18" ht="60" customHeight="1" x14ac:dyDescent="0.25">
      <c r="F543" s="85">
        <f t="shared" si="71"/>
        <v>80338</v>
      </c>
      <c r="G543" s="30" t="s">
        <v>461</v>
      </c>
      <c r="H543" s="26">
        <v>0</v>
      </c>
      <c r="I543" s="23"/>
      <c r="J543" s="1"/>
      <c r="K543" s="1"/>
      <c r="L543" s="49">
        <v>0</v>
      </c>
      <c r="M543" s="26">
        <v>1300</v>
      </c>
      <c r="N543" s="23"/>
      <c r="O543" s="1"/>
      <c r="P543" s="1"/>
      <c r="Q543" s="49">
        <v>1300</v>
      </c>
      <c r="R543" s="39">
        <f t="shared" si="72"/>
        <v>0</v>
      </c>
    </row>
    <row r="544" spans="6:18" ht="60" customHeight="1" x14ac:dyDescent="0.25">
      <c r="F544" s="85">
        <f t="shared" si="71"/>
        <v>80339</v>
      </c>
      <c r="G544" s="30" t="s">
        <v>462</v>
      </c>
      <c r="H544" s="26">
        <v>0</v>
      </c>
      <c r="I544" s="23"/>
      <c r="J544" s="1"/>
      <c r="K544" s="1"/>
      <c r="L544" s="49">
        <v>0</v>
      </c>
      <c r="M544" s="26">
        <v>100</v>
      </c>
      <c r="N544" s="23"/>
      <c r="O544" s="1"/>
      <c r="P544" s="1"/>
      <c r="Q544" s="49">
        <v>100</v>
      </c>
      <c r="R544" s="39">
        <f t="shared" si="72"/>
        <v>0</v>
      </c>
    </row>
    <row r="545" spans="6:18" ht="60" customHeight="1" x14ac:dyDescent="0.25">
      <c r="F545" s="85">
        <f t="shared" si="71"/>
        <v>80340</v>
      </c>
      <c r="G545" s="30" t="s">
        <v>463</v>
      </c>
      <c r="H545" s="26">
        <v>0</v>
      </c>
      <c r="I545" s="23"/>
      <c r="J545" s="1"/>
      <c r="K545" s="1"/>
      <c r="L545" s="49">
        <v>0</v>
      </c>
      <c r="M545" s="26">
        <v>1700</v>
      </c>
      <c r="N545" s="23"/>
      <c r="O545" s="1"/>
      <c r="P545" s="1"/>
      <c r="Q545" s="49">
        <v>1700</v>
      </c>
      <c r="R545" s="39">
        <f t="shared" si="72"/>
        <v>0</v>
      </c>
    </row>
    <row r="546" spans="6:18" ht="60" customHeight="1" x14ac:dyDescent="0.25">
      <c r="F546" s="85">
        <f t="shared" si="71"/>
        <v>80341</v>
      </c>
      <c r="G546" s="30" t="s">
        <v>464</v>
      </c>
      <c r="H546" s="26">
        <v>0</v>
      </c>
      <c r="I546" s="23"/>
      <c r="J546" s="1"/>
      <c r="K546" s="1"/>
      <c r="L546" s="49">
        <v>0</v>
      </c>
      <c r="M546" s="26">
        <v>500</v>
      </c>
      <c r="N546" s="23"/>
      <c r="O546" s="1"/>
      <c r="P546" s="1"/>
      <c r="Q546" s="49">
        <v>500</v>
      </c>
      <c r="R546" s="39">
        <f t="shared" si="72"/>
        <v>0</v>
      </c>
    </row>
    <row r="547" spans="6:18" ht="60" customHeight="1" x14ac:dyDescent="0.25">
      <c r="F547" s="85">
        <f t="shared" si="71"/>
        <v>80342</v>
      </c>
      <c r="G547" s="30" t="s">
        <v>465</v>
      </c>
      <c r="H547" s="26">
        <v>0</v>
      </c>
      <c r="I547" s="23"/>
      <c r="J547" s="1"/>
      <c r="K547" s="1"/>
      <c r="L547" s="49">
        <v>0</v>
      </c>
      <c r="M547" s="26">
        <v>300</v>
      </c>
      <c r="N547" s="23"/>
      <c r="O547" s="1"/>
      <c r="P547" s="1"/>
      <c r="Q547" s="49">
        <v>300</v>
      </c>
      <c r="R547" s="39">
        <f t="shared" si="72"/>
        <v>0</v>
      </c>
    </row>
    <row r="548" spans="6:18" ht="60" customHeight="1" x14ac:dyDescent="0.25">
      <c r="F548" s="85">
        <f t="shared" si="71"/>
        <v>80343</v>
      </c>
      <c r="G548" s="30" t="s">
        <v>466</v>
      </c>
      <c r="H548" s="26">
        <v>0</v>
      </c>
      <c r="I548" s="23"/>
      <c r="J548" s="1"/>
      <c r="K548" s="1"/>
      <c r="L548" s="49">
        <v>0</v>
      </c>
      <c r="M548" s="26">
        <v>150</v>
      </c>
      <c r="N548" s="23"/>
      <c r="O548" s="1"/>
      <c r="P548" s="1"/>
      <c r="Q548" s="49">
        <v>150</v>
      </c>
      <c r="R548" s="39">
        <f t="shared" si="72"/>
        <v>0</v>
      </c>
    </row>
    <row r="549" spans="6:18" ht="60" customHeight="1" x14ac:dyDescent="0.25">
      <c r="F549" s="85">
        <f>F548+1</f>
        <v>80344</v>
      </c>
      <c r="G549" s="30" t="s">
        <v>513</v>
      </c>
      <c r="H549" s="26">
        <v>2000</v>
      </c>
      <c r="I549" s="23">
        <v>2000</v>
      </c>
      <c r="J549" s="1"/>
      <c r="K549" s="1"/>
      <c r="L549" s="49"/>
      <c r="M549" s="26"/>
      <c r="N549" s="23"/>
      <c r="O549" s="1"/>
      <c r="P549" s="1"/>
      <c r="Q549" s="49"/>
      <c r="R549" s="39"/>
    </row>
    <row r="550" spans="6:18" ht="60" customHeight="1" x14ac:dyDescent="0.25">
      <c r="F550" s="85">
        <f>F549+1</f>
        <v>80345</v>
      </c>
      <c r="G550" s="30" t="s">
        <v>514</v>
      </c>
      <c r="H550" s="26">
        <v>2000</v>
      </c>
      <c r="I550" s="23">
        <v>2000</v>
      </c>
      <c r="J550" s="1"/>
      <c r="K550" s="1"/>
      <c r="L550" s="49"/>
      <c r="M550" s="26"/>
      <c r="N550" s="23"/>
      <c r="O550" s="1"/>
      <c r="P550" s="1"/>
      <c r="Q550" s="49"/>
      <c r="R550" s="39"/>
    </row>
    <row r="551" spans="6:18" ht="60" customHeight="1" x14ac:dyDescent="0.25">
      <c r="F551" s="69"/>
      <c r="G551" s="31" t="s">
        <v>197</v>
      </c>
      <c r="H551" s="28">
        <f>SUM(H506:H550)</f>
        <v>32350</v>
      </c>
      <c r="I551" s="24">
        <f t="shared" ref="I551:Q551" si="73">SUM(I506:I550)</f>
        <v>30050</v>
      </c>
      <c r="J551" s="2">
        <f t="shared" si="73"/>
        <v>0</v>
      </c>
      <c r="K551" s="2">
        <f t="shared" si="73"/>
        <v>0</v>
      </c>
      <c r="L551" s="25">
        <f t="shared" si="73"/>
        <v>2300</v>
      </c>
      <c r="M551" s="28">
        <f t="shared" si="73"/>
        <v>63200</v>
      </c>
      <c r="N551" s="24">
        <f t="shared" si="73"/>
        <v>27150</v>
      </c>
      <c r="O551" s="2">
        <f t="shared" si="73"/>
        <v>0</v>
      </c>
      <c r="P551" s="2">
        <f t="shared" si="73"/>
        <v>0</v>
      </c>
      <c r="Q551" s="25">
        <f t="shared" si="73"/>
        <v>36050</v>
      </c>
      <c r="R551" s="39">
        <f t="shared" si="72"/>
        <v>0</v>
      </c>
    </row>
    <row r="552" spans="6:18" ht="60" customHeight="1" x14ac:dyDescent="0.25">
      <c r="F552" s="69"/>
      <c r="G552" s="31" t="s">
        <v>314</v>
      </c>
      <c r="H552" s="28">
        <f>H551+H504+H486</f>
        <v>529850</v>
      </c>
      <c r="I552" s="24">
        <f t="shared" ref="I552:Q552" si="74">I551+I504+I486</f>
        <v>518150</v>
      </c>
      <c r="J552" s="2">
        <f t="shared" si="74"/>
        <v>8700</v>
      </c>
      <c r="K552" s="2">
        <f t="shared" si="74"/>
        <v>0</v>
      </c>
      <c r="L552" s="25">
        <f t="shared" si="74"/>
        <v>3000</v>
      </c>
      <c r="M552" s="28">
        <f t="shared" si="74"/>
        <v>66700</v>
      </c>
      <c r="N552" s="24">
        <f t="shared" si="74"/>
        <v>30650</v>
      </c>
      <c r="O552" s="2">
        <f t="shared" si="74"/>
        <v>0</v>
      </c>
      <c r="P552" s="2">
        <f t="shared" si="74"/>
        <v>0</v>
      </c>
      <c r="Q552" s="25">
        <f t="shared" si="74"/>
        <v>36050</v>
      </c>
      <c r="R552" s="39">
        <f t="shared" si="72"/>
        <v>0</v>
      </c>
    </row>
    <row r="553" spans="6:18" ht="60" customHeight="1" x14ac:dyDescent="0.25">
      <c r="F553" s="85"/>
      <c r="G553" s="29" t="s">
        <v>198</v>
      </c>
      <c r="H553" s="26"/>
      <c r="I553" s="23"/>
      <c r="J553" s="1"/>
      <c r="K553" s="1"/>
      <c r="L553" s="49"/>
      <c r="M553" s="26"/>
      <c r="N553" s="23"/>
      <c r="O553" s="1"/>
      <c r="P553" s="1"/>
      <c r="Q553" s="49"/>
      <c r="R553" s="39">
        <f t="shared" si="72"/>
        <v>0</v>
      </c>
    </row>
    <row r="554" spans="6:18" s="16" customFormat="1" ht="60" customHeight="1" x14ac:dyDescent="0.25">
      <c r="F554" s="85">
        <v>90100</v>
      </c>
      <c r="G554" s="31" t="s">
        <v>199</v>
      </c>
      <c r="H554" s="26"/>
      <c r="I554" s="23"/>
      <c r="J554" s="1"/>
      <c r="K554" s="1"/>
      <c r="L554" s="49"/>
      <c r="M554" s="26"/>
      <c r="N554" s="23"/>
      <c r="O554" s="1"/>
      <c r="P554" s="1"/>
      <c r="Q554" s="49"/>
      <c r="R554" s="39">
        <f t="shared" si="72"/>
        <v>0</v>
      </c>
    </row>
    <row r="555" spans="6:18" s="16" customFormat="1" ht="60" customHeight="1" x14ac:dyDescent="0.25">
      <c r="F555" s="85">
        <f>+F554+1</f>
        <v>90101</v>
      </c>
      <c r="G555" s="30" t="s">
        <v>200</v>
      </c>
      <c r="H555" s="26">
        <v>4000</v>
      </c>
      <c r="I555" s="23"/>
      <c r="J555" s="1"/>
      <c r="K555" s="1"/>
      <c r="L555" s="49">
        <v>4000</v>
      </c>
      <c r="M555" s="26">
        <v>3500</v>
      </c>
      <c r="N555" s="23"/>
      <c r="O555" s="1"/>
      <c r="P555" s="1"/>
      <c r="Q555" s="49">
        <v>3500</v>
      </c>
      <c r="R555" s="39">
        <f t="shared" si="72"/>
        <v>0</v>
      </c>
    </row>
    <row r="556" spans="6:18" s="16" customFormat="1" ht="60" customHeight="1" x14ac:dyDescent="0.25">
      <c r="F556" s="85">
        <f>+F555+1</f>
        <v>90102</v>
      </c>
      <c r="G556" s="30" t="s">
        <v>201</v>
      </c>
      <c r="H556" s="26">
        <v>500</v>
      </c>
      <c r="I556" s="23"/>
      <c r="J556" s="1"/>
      <c r="K556" s="1"/>
      <c r="L556" s="49">
        <v>500</v>
      </c>
      <c r="M556" s="26">
        <v>0</v>
      </c>
      <c r="N556" s="23"/>
      <c r="O556" s="1"/>
      <c r="P556" s="1"/>
      <c r="Q556" s="49">
        <v>0</v>
      </c>
      <c r="R556" s="39">
        <f t="shared" si="72"/>
        <v>0</v>
      </c>
    </row>
    <row r="557" spans="6:18" s="16" customFormat="1" ht="60" customHeight="1" x14ac:dyDescent="0.25">
      <c r="F557" s="85">
        <f>+F556+1</f>
        <v>90103</v>
      </c>
      <c r="G557" s="30" t="s">
        <v>202</v>
      </c>
      <c r="H557" s="26">
        <v>1000</v>
      </c>
      <c r="I557" s="23"/>
      <c r="J557" s="1"/>
      <c r="K557" s="1"/>
      <c r="L557" s="49">
        <v>1000</v>
      </c>
      <c r="M557" s="26">
        <v>0</v>
      </c>
      <c r="N557" s="23"/>
      <c r="O557" s="1"/>
      <c r="P557" s="1"/>
      <c r="Q557" s="49">
        <v>0</v>
      </c>
      <c r="R557" s="39">
        <f t="shared" si="72"/>
        <v>0</v>
      </c>
    </row>
    <row r="558" spans="6:18" s="16" customFormat="1" ht="60" customHeight="1" x14ac:dyDescent="0.25">
      <c r="F558" s="85">
        <f>+F557+1</f>
        <v>90104</v>
      </c>
      <c r="G558" s="30" t="s">
        <v>449</v>
      </c>
      <c r="H558" s="26">
        <v>300</v>
      </c>
      <c r="I558" s="23"/>
      <c r="J558" s="1">
        <v>300</v>
      </c>
      <c r="K558" s="1"/>
      <c r="L558" s="49"/>
      <c r="M558" s="26">
        <v>200</v>
      </c>
      <c r="N558" s="23"/>
      <c r="O558" s="1">
        <v>200</v>
      </c>
      <c r="P558" s="1"/>
      <c r="Q558" s="49"/>
      <c r="R558" s="39">
        <f t="shared" si="72"/>
        <v>0</v>
      </c>
    </row>
    <row r="559" spans="6:18" ht="60" customHeight="1" x14ac:dyDescent="0.25">
      <c r="F559" s="69"/>
      <c r="G559" s="31" t="s">
        <v>203</v>
      </c>
      <c r="H559" s="28">
        <f>SUM(H555:H558)</f>
        <v>5800</v>
      </c>
      <c r="I559" s="24">
        <f t="shared" ref="I559:Q559" si="75">SUM(I555:I558)</f>
        <v>0</v>
      </c>
      <c r="J559" s="2">
        <f t="shared" si="75"/>
        <v>300</v>
      </c>
      <c r="K559" s="2">
        <f t="shared" si="75"/>
        <v>0</v>
      </c>
      <c r="L559" s="25">
        <f t="shared" si="75"/>
        <v>5500</v>
      </c>
      <c r="M559" s="28">
        <f t="shared" si="75"/>
        <v>3700</v>
      </c>
      <c r="N559" s="24">
        <f t="shared" si="75"/>
        <v>0</v>
      </c>
      <c r="O559" s="2">
        <f t="shared" si="75"/>
        <v>200</v>
      </c>
      <c r="P559" s="2">
        <f t="shared" si="75"/>
        <v>0</v>
      </c>
      <c r="Q559" s="25">
        <f t="shared" si="75"/>
        <v>3500</v>
      </c>
      <c r="R559" s="39">
        <f t="shared" si="72"/>
        <v>0</v>
      </c>
    </row>
    <row r="560" spans="6:18" ht="60" customHeight="1" x14ac:dyDescent="0.25">
      <c r="F560" s="85">
        <v>90200</v>
      </c>
      <c r="G560" s="30" t="s">
        <v>311</v>
      </c>
      <c r="H560" s="26">
        <v>10000</v>
      </c>
      <c r="I560" s="23"/>
      <c r="J560" s="1"/>
      <c r="K560" s="1">
        <v>10000</v>
      </c>
      <c r="L560" s="49"/>
      <c r="M560" s="26">
        <v>0</v>
      </c>
      <c r="N560" s="23"/>
      <c r="O560" s="1"/>
      <c r="P560" s="1">
        <v>0</v>
      </c>
      <c r="Q560" s="49"/>
      <c r="R560" s="39">
        <f t="shared" si="72"/>
        <v>0</v>
      </c>
    </row>
    <row r="561" spans="6:18" ht="60" customHeight="1" x14ac:dyDescent="0.25">
      <c r="F561" s="85">
        <f>F560+1</f>
        <v>90201</v>
      </c>
      <c r="G561" s="30" t="s">
        <v>529</v>
      </c>
      <c r="H561" s="26">
        <v>12000</v>
      </c>
      <c r="I561" s="23"/>
      <c r="J561" s="1"/>
      <c r="K561" s="1">
        <v>12000</v>
      </c>
      <c r="L561" s="49"/>
      <c r="M561" s="26"/>
      <c r="N561" s="23"/>
      <c r="O561" s="1"/>
      <c r="P561" s="1"/>
      <c r="Q561" s="49"/>
      <c r="R561" s="39"/>
    </row>
    <row r="562" spans="6:18" ht="60" customHeight="1" x14ac:dyDescent="0.25">
      <c r="F562" s="69"/>
      <c r="G562" s="31" t="s">
        <v>204</v>
      </c>
      <c r="H562" s="28">
        <f>H561+H560+H559</f>
        <v>27800</v>
      </c>
      <c r="I562" s="24">
        <f t="shared" ref="I562:Q562" si="76">I561+I560+I559</f>
        <v>0</v>
      </c>
      <c r="J562" s="2">
        <f t="shared" si="76"/>
        <v>300</v>
      </c>
      <c r="K562" s="2">
        <f t="shared" si="76"/>
        <v>22000</v>
      </c>
      <c r="L562" s="25">
        <f t="shared" si="76"/>
        <v>5500</v>
      </c>
      <c r="M562" s="28">
        <f t="shared" si="76"/>
        <v>3700</v>
      </c>
      <c r="N562" s="24">
        <f t="shared" si="76"/>
        <v>0</v>
      </c>
      <c r="O562" s="2">
        <f t="shared" si="76"/>
        <v>200</v>
      </c>
      <c r="P562" s="2">
        <f t="shared" si="76"/>
        <v>0</v>
      </c>
      <c r="Q562" s="25">
        <f t="shared" si="76"/>
        <v>3500</v>
      </c>
      <c r="R562" s="39">
        <f t="shared" si="72"/>
        <v>0</v>
      </c>
    </row>
    <row r="563" spans="6:18" ht="60" customHeight="1" thickBot="1" x14ac:dyDescent="0.3">
      <c r="F563" s="70"/>
      <c r="G563" s="71" t="s">
        <v>205</v>
      </c>
      <c r="H563" s="72">
        <f>H562+H552+H470+H460+H454+H428+H195+H101+H15</f>
        <v>978258</v>
      </c>
      <c r="I563" s="73">
        <f t="shared" ref="I563:Q563" si="77">I562+I552+I470+I460+I454+I428+I195+I101+I15</f>
        <v>586575</v>
      </c>
      <c r="J563" s="74">
        <f t="shared" si="77"/>
        <v>91350</v>
      </c>
      <c r="K563" s="74">
        <f t="shared" si="77"/>
        <v>114780</v>
      </c>
      <c r="L563" s="75">
        <f t="shared" si="77"/>
        <v>185553</v>
      </c>
      <c r="M563" s="72">
        <f t="shared" si="77"/>
        <v>355520</v>
      </c>
      <c r="N563" s="73">
        <f t="shared" si="77"/>
        <v>61377</v>
      </c>
      <c r="O563" s="74">
        <f t="shared" si="77"/>
        <v>44550</v>
      </c>
      <c r="P563" s="74">
        <f t="shared" si="77"/>
        <v>97125</v>
      </c>
      <c r="Q563" s="75">
        <f t="shared" si="77"/>
        <v>152468</v>
      </c>
      <c r="R563" s="39"/>
    </row>
    <row r="564" spans="6:18" ht="26.25" x14ac:dyDescent="0.25">
      <c r="F564" s="7"/>
      <c r="G564" s="8"/>
      <c r="H564" s="9"/>
      <c r="I564" s="9"/>
      <c r="J564" s="9"/>
      <c r="K564" s="9"/>
      <c r="L564" s="9"/>
      <c r="M564" s="9"/>
      <c r="N564" s="9"/>
      <c r="O564" s="9"/>
      <c r="P564" s="9"/>
      <c r="Q564" s="9"/>
    </row>
    <row r="565" spans="6:18" ht="26.25" x14ac:dyDescent="0.25">
      <c r="F565" s="7"/>
      <c r="G565" s="8"/>
      <c r="H565" s="18"/>
      <c r="I565" s="9"/>
      <c r="J565" s="9"/>
      <c r="K565" s="9"/>
      <c r="L565" s="9"/>
      <c r="M565" s="18"/>
      <c r="N565" s="9"/>
      <c r="O565" s="9"/>
      <c r="P565" s="9"/>
      <c r="Q565" s="9"/>
    </row>
    <row r="566" spans="6:18" ht="26.25" x14ac:dyDescent="0.25">
      <c r="F566" s="7"/>
      <c r="G566" s="8"/>
      <c r="H566" s="9"/>
      <c r="I566" s="9"/>
      <c r="J566" s="9"/>
      <c r="K566" s="9"/>
      <c r="L566" s="9"/>
      <c r="M566" s="9"/>
      <c r="N566" s="9"/>
      <c r="O566" s="9"/>
      <c r="P566" s="9"/>
      <c r="Q566" s="9"/>
    </row>
    <row r="567" spans="6:18" ht="26.25" x14ac:dyDescent="0.25">
      <c r="F567" s="10"/>
      <c r="G567" s="19"/>
      <c r="H567" s="12"/>
      <c r="I567" s="11"/>
      <c r="J567" s="11"/>
      <c r="K567" s="17"/>
      <c r="L567" s="11"/>
      <c r="M567" s="12"/>
      <c r="N567" s="11"/>
      <c r="O567" s="11"/>
      <c r="P567" s="17"/>
      <c r="Q567" s="11"/>
    </row>
    <row r="568" spans="6:18" ht="26.25" x14ac:dyDescent="0.25">
      <c r="F568" s="10"/>
      <c r="G568" s="19"/>
      <c r="H568" s="11"/>
      <c r="I568" s="11"/>
      <c r="J568" s="11"/>
      <c r="K568" s="17"/>
      <c r="L568" s="11"/>
      <c r="M568" s="11"/>
      <c r="N568" s="11"/>
      <c r="O568" s="11"/>
      <c r="P568" s="11"/>
      <c r="Q568" s="11"/>
    </row>
    <row r="569" spans="6:18" ht="26.25" x14ac:dyDescent="0.25">
      <c r="F569" s="10"/>
      <c r="G569" s="19"/>
      <c r="H569" s="11"/>
      <c r="I569" s="11"/>
      <c r="J569" s="11"/>
      <c r="K569" s="11"/>
      <c r="L569" s="11"/>
      <c r="M569" s="11"/>
      <c r="N569" s="17"/>
      <c r="O569" s="17"/>
      <c r="P569" s="17"/>
      <c r="Q569" s="17"/>
    </row>
    <row r="570" spans="6:18" ht="26.25" x14ac:dyDescent="0.25">
      <c r="F570" s="13"/>
      <c r="G570" s="20"/>
      <c r="H570" s="12"/>
      <c r="I570" s="12"/>
      <c r="J570" s="12"/>
      <c r="K570" s="12"/>
      <c r="L570" s="12"/>
      <c r="M570" s="12"/>
      <c r="N570" s="12"/>
      <c r="O570" s="12"/>
      <c r="P570" s="12"/>
      <c r="Q570" s="12"/>
    </row>
    <row r="571" spans="6:18" ht="23.25" x14ac:dyDescent="0.35">
      <c r="F571" s="14"/>
      <c r="G571" s="21"/>
      <c r="H571" s="15"/>
      <c r="I571" s="15"/>
      <c r="J571" s="15"/>
      <c r="K571" s="15"/>
      <c r="L571" s="15"/>
      <c r="M571" s="15"/>
      <c r="N571" s="15"/>
      <c r="O571" s="15"/>
      <c r="P571" s="15"/>
      <c r="Q571" s="15"/>
    </row>
    <row r="572" spans="6:18" ht="23.25" x14ac:dyDescent="0.35">
      <c r="F572" s="14"/>
      <c r="G572" s="21"/>
      <c r="H572" s="15"/>
      <c r="I572" s="15"/>
      <c r="J572" s="15"/>
      <c r="K572" s="15"/>
      <c r="L572" s="15"/>
      <c r="M572" s="15"/>
      <c r="N572" s="15"/>
      <c r="O572" s="15"/>
      <c r="P572" s="15"/>
      <c r="Q572" s="15"/>
    </row>
    <row r="573" spans="6:18" ht="23.25" x14ac:dyDescent="0.35">
      <c r="F573" s="14"/>
      <c r="G573" s="21"/>
      <c r="H573" s="15"/>
      <c r="I573" s="15"/>
      <c r="J573" s="15"/>
      <c r="K573" s="15"/>
      <c r="L573" s="15"/>
      <c r="M573" s="15"/>
      <c r="N573" s="15"/>
      <c r="O573" s="15"/>
      <c r="P573" s="15"/>
      <c r="Q573" s="15"/>
    </row>
    <row r="574" spans="6:18" ht="23.25" x14ac:dyDescent="0.35">
      <c r="F574" s="14"/>
      <c r="G574" s="21"/>
      <c r="H574" s="15"/>
      <c r="I574" s="15"/>
      <c r="J574" s="15"/>
      <c r="K574" s="15"/>
      <c r="L574" s="15"/>
      <c r="M574" s="15"/>
      <c r="N574" s="15"/>
      <c r="O574" s="15"/>
      <c r="P574" s="15"/>
      <c r="Q574" s="15"/>
    </row>
    <row r="575" spans="6:18" ht="23.25" x14ac:dyDescent="0.35">
      <c r="F575" s="14"/>
      <c r="G575" s="21"/>
      <c r="H575" s="15"/>
      <c r="I575" s="15"/>
      <c r="J575" s="15"/>
      <c r="K575" s="15"/>
      <c r="L575" s="15"/>
      <c r="M575" s="15"/>
      <c r="N575" s="15"/>
      <c r="O575" s="15"/>
      <c r="P575" s="15"/>
      <c r="Q575" s="15"/>
    </row>
    <row r="576" spans="6:18" ht="23.25" x14ac:dyDescent="0.35">
      <c r="F576" s="14"/>
      <c r="G576" s="21"/>
      <c r="H576" s="15"/>
      <c r="I576" s="15"/>
      <c r="J576" s="15"/>
      <c r="K576" s="15"/>
      <c r="L576" s="15"/>
      <c r="M576" s="15"/>
      <c r="N576" s="15"/>
      <c r="O576" s="15"/>
      <c r="P576" s="15"/>
      <c r="Q576" s="15"/>
    </row>
    <row r="577" spans="6:17" ht="23.25" x14ac:dyDescent="0.35">
      <c r="F577" s="14"/>
      <c r="G577" s="21"/>
      <c r="H577" s="15"/>
      <c r="I577" s="15"/>
      <c r="J577" s="15"/>
      <c r="K577" s="15"/>
      <c r="L577" s="15"/>
      <c r="M577" s="15"/>
      <c r="N577" s="15"/>
      <c r="O577" s="15"/>
      <c r="P577" s="15"/>
      <c r="Q577" s="15"/>
    </row>
    <row r="578" spans="6:17" ht="23.25" x14ac:dyDescent="0.35">
      <c r="F578" s="14"/>
      <c r="G578" s="21"/>
      <c r="H578" s="15"/>
      <c r="I578" s="15"/>
      <c r="J578" s="15"/>
      <c r="K578" s="15"/>
      <c r="L578" s="15"/>
      <c r="M578" s="15"/>
      <c r="N578" s="15"/>
      <c r="O578" s="15"/>
      <c r="P578" s="15"/>
      <c r="Q578" s="15"/>
    </row>
    <row r="579" spans="6:17" ht="23.25" x14ac:dyDescent="0.35">
      <c r="F579" s="14"/>
      <c r="G579" s="21"/>
      <c r="H579" s="15"/>
      <c r="I579" s="15"/>
      <c r="J579" s="15"/>
      <c r="K579" s="15"/>
      <c r="L579" s="15"/>
      <c r="M579" s="15"/>
      <c r="N579" s="15"/>
      <c r="O579" s="15"/>
      <c r="P579" s="15"/>
      <c r="Q579" s="15"/>
    </row>
    <row r="580" spans="6:17" ht="23.25" x14ac:dyDescent="0.35">
      <c r="F580" s="14"/>
      <c r="G580" s="21"/>
      <c r="H580" s="15"/>
      <c r="I580" s="15"/>
      <c r="J580" s="15"/>
      <c r="K580" s="15"/>
      <c r="L580" s="15"/>
      <c r="M580" s="15"/>
      <c r="N580" s="15"/>
      <c r="O580" s="15"/>
      <c r="P580" s="15"/>
      <c r="Q580" s="15"/>
    </row>
    <row r="581" spans="6:17" ht="23.25" x14ac:dyDescent="0.35">
      <c r="F581" s="14"/>
      <c r="G581" s="21"/>
      <c r="H581" s="15"/>
      <c r="I581" s="15"/>
      <c r="J581" s="15"/>
      <c r="K581" s="15"/>
      <c r="L581" s="15"/>
      <c r="M581" s="15"/>
      <c r="N581" s="15"/>
      <c r="O581" s="15"/>
      <c r="P581" s="15"/>
      <c r="Q581" s="15"/>
    </row>
    <row r="582" spans="6:17" ht="23.25" x14ac:dyDescent="0.35">
      <c r="F582" s="14"/>
      <c r="G582" s="21"/>
      <c r="H582" s="15"/>
      <c r="I582" s="15"/>
      <c r="J582" s="15"/>
      <c r="K582" s="15"/>
      <c r="L582" s="15"/>
      <c r="M582" s="15"/>
      <c r="N582" s="15"/>
      <c r="O582" s="15"/>
      <c r="P582" s="15"/>
      <c r="Q582" s="15"/>
    </row>
    <row r="583" spans="6:17" ht="23.25" x14ac:dyDescent="0.35">
      <c r="F583" s="14"/>
      <c r="G583" s="21"/>
      <c r="H583" s="15"/>
      <c r="I583" s="15"/>
      <c r="J583" s="15"/>
      <c r="K583" s="15"/>
      <c r="L583" s="15"/>
      <c r="M583" s="15"/>
      <c r="N583" s="15"/>
      <c r="O583" s="15"/>
      <c r="P583" s="15"/>
      <c r="Q583" s="15"/>
    </row>
    <row r="584" spans="6:17" ht="23.25" x14ac:dyDescent="0.35">
      <c r="F584" s="14"/>
      <c r="G584" s="21"/>
      <c r="H584" s="15"/>
      <c r="I584" s="15"/>
      <c r="J584" s="15"/>
      <c r="K584" s="15"/>
      <c r="L584" s="15"/>
      <c r="M584" s="15"/>
      <c r="N584" s="15"/>
      <c r="O584" s="15"/>
      <c r="P584" s="15"/>
      <c r="Q584" s="15"/>
    </row>
    <row r="585" spans="6:17" ht="23.25" x14ac:dyDescent="0.35">
      <c r="F585" s="14"/>
      <c r="G585" s="21"/>
      <c r="H585" s="15"/>
      <c r="I585" s="15"/>
      <c r="J585" s="15"/>
      <c r="K585" s="15"/>
      <c r="L585" s="15"/>
      <c r="M585" s="15"/>
      <c r="N585" s="15"/>
      <c r="O585" s="15"/>
      <c r="P585" s="15"/>
      <c r="Q585" s="15"/>
    </row>
    <row r="586" spans="6:17" ht="23.25" x14ac:dyDescent="0.35">
      <c r="F586" s="14"/>
      <c r="G586" s="21"/>
      <c r="H586" s="15"/>
      <c r="I586" s="15"/>
      <c r="J586" s="15"/>
      <c r="K586" s="15"/>
      <c r="L586" s="15"/>
      <c r="M586" s="15"/>
      <c r="N586" s="15"/>
      <c r="O586" s="15"/>
      <c r="P586" s="15"/>
      <c r="Q586" s="15"/>
    </row>
    <row r="587" spans="6:17" ht="23.25" x14ac:dyDescent="0.35">
      <c r="F587" s="14"/>
      <c r="G587" s="21"/>
      <c r="H587" s="15"/>
      <c r="I587" s="15"/>
      <c r="J587" s="15"/>
      <c r="K587" s="15"/>
      <c r="L587" s="15"/>
      <c r="M587" s="15"/>
      <c r="N587" s="15"/>
      <c r="O587" s="15"/>
      <c r="P587" s="15"/>
      <c r="Q587" s="15"/>
    </row>
    <row r="588" spans="6:17" ht="23.25" x14ac:dyDescent="0.35">
      <c r="F588" s="14"/>
      <c r="G588" s="21"/>
      <c r="H588" s="15"/>
      <c r="I588" s="15"/>
      <c r="J588" s="15"/>
      <c r="K588" s="15"/>
      <c r="L588" s="15"/>
      <c r="M588" s="15"/>
      <c r="N588" s="15"/>
      <c r="O588" s="15"/>
      <c r="P588" s="15"/>
      <c r="Q588" s="15"/>
    </row>
    <row r="901" spans="3:3" x14ac:dyDescent="0.25">
      <c r="C901">
        <v>0</v>
      </c>
    </row>
  </sheetData>
  <autoFilter ref="F6:G563">
    <filterColumn colId="0" showButton="0"/>
  </autoFilter>
  <mergeCells count="2">
    <mergeCell ref="M7:Q7"/>
    <mergeCell ref="H7:L7"/>
  </mergeCells>
  <pageMargins left="0.70866141732283472" right="0.70866141732283472" top="0.74803149606299213" bottom="0.74803149606299213" header="0.31496062992125984" footer="0.31496062992125984"/>
  <pageSetup paperSize="9" scale="47" fitToHeight="40" orientation="landscape" r:id="rId1"/>
  <headerFooter>
    <oddFooter xml:space="preserve">&amp;C&amp;14
&amp;18
&amp;P+16
&amp;14
</oddFooter>
  </headerFooter>
  <rowBreaks count="19" manualBreakCount="19">
    <brk id="15" min="5" max="26" man="1"/>
    <brk id="53" min="5" max="26" man="1"/>
    <brk id="78" min="5" max="26" man="1"/>
    <brk id="90" min="5" max="26" man="1"/>
    <brk id="101" min="5" max="26" man="1"/>
    <brk id="190" min="5" max="26" man="1"/>
    <brk id="195" min="5" max="26" man="1"/>
    <brk id="207" min="5" max="26" man="1"/>
    <brk id="283" min="5" max="26" man="1"/>
    <brk id="295" min="5" max="26" man="1"/>
    <brk id="307" min="5" max="26" man="1"/>
    <brk id="332" min="5" max="26" man="1"/>
    <brk id="369" min="5" max="26" man="1"/>
    <brk id="393" min="5" max="26" man="1"/>
    <brk id="404" min="5" max="26" man="1"/>
    <brk id="428" min="5" max="26" man="1"/>
    <brk id="460" min="5" max="26" man="1"/>
    <brk id="470" min="5" max="26" man="1"/>
    <brk id="552" min="5" max="2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29D0208F4E8F548BE0B23AE035E94C8" ma:contentTypeVersion="1" ma:contentTypeDescription="צור מסמך חדש." ma:contentTypeScope="" ma:versionID="2cbe74b42b2bca656d10eb92b268def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5d0be1c5bbf6cd520794c7c6a47399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E8EB91F-2911-4422-AD48-565B1D9E78CC}"/>
</file>

<file path=customXml/itemProps2.xml><?xml version="1.0" encoding="utf-8"?>
<ds:datastoreItem xmlns:ds="http://schemas.openxmlformats.org/officeDocument/2006/customXml" ds:itemID="{3A8135A7-9FBB-4F6E-946A-A1EB34120E3D}"/>
</file>

<file path=customXml/itemProps3.xml><?xml version="1.0" encoding="utf-8"?>
<ds:datastoreItem xmlns:ds="http://schemas.openxmlformats.org/officeDocument/2006/customXml" ds:itemID="{AF27AB0E-4858-409A-BA5F-BE04AEA50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6</vt:i4>
      </vt:variant>
    </vt:vector>
  </HeadingPairs>
  <TitlesOfParts>
    <vt:vector size="9" baseType="lpstr">
      <vt:lpstr>ריכוז מנהלים</vt:lpstr>
      <vt:lpstr>ריכוז מחלקות</vt:lpstr>
      <vt:lpstr>ספר תקציב</vt:lpstr>
      <vt:lpstr>'ספר תקציב'!WPrint_Area_W</vt:lpstr>
      <vt:lpstr>'ריכוז מחלקות'!WPrint_Area_W</vt:lpstr>
      <vt:lpstr>'ריכוז מנהלים'!WPrint_Area_W</vt:lpstr>
      <vt:lpstr>'ספר תקציב'!WPrint_TitlesW</vt:lpstr>
      <vt:lpstr>'ריכוז מחלקות'!WPrint_TitlesW</vt:lpstr>
      <vt:lpstr>'ריכוז מנהלים'!WPrint_TitlesW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הראל תימור</dc:creator>
  <cp:lastModifiedBy>בן דוד דביר</cp:lastModifiedBy>
  <cp:lastPrinted>2020-08-25T06:33:07Z</cp:lastPrinted>
  <dcterms:created xsi:type="dcterms:W3CDTF">2019-01-10T07:07:40Z</dcterms:created>
  <dcterms:modified xsi:type="dcterms:W3CDTF">2021-02-15T08:45:37Z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0x010100329D0208F4E8F548BE0B23AE035E94C8</vt:lpwstr>
  </property>
</Properties>
</file>