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590" windowHeight="11760"/>
  </bookViews>
  <sheets>
    <sheet name="הצעה מעודכנת אחרונה  (2)" sheetId="6" r:id="rId1"/>
  </sheets>
  <definedNames>
    <definedName name="_xlnm.Print_Titles" localSheetId="0">'הצעה מעודכנת אחרונה  (2)'!$1:$1</definedName>
  </definedNames>
  <calcPr calcId="162913"/>
</workbook>
</file>

<file path=xl/calcChain.xml><?xml version="1.0" encoding="utf-8"?>
<calcChain xmlns="http://schemas.openxmlformats.org/spreadsheetml/2006/main">
  <c r="I585" i="6" l="1"/>
  <c r="I5" i="6"/>
  <c r="E69" i="6" l="1"/>
  <c r="E112" i="6"/>
  <c r="E164" i="6"/>
  <c r="E196" i="6"/>
  <c r="E68" i="6"/>
  <c r="E59" i="6"/>
  <c r="E50" i="6"/>
  <c r="E33" i="6"/>
  <c r="E6" i="6"/>
  <c r="F582" i="6"/>
  <c r="G582" i="6"/>
  <c r="H582" i="6"/>
  <c r="E582" i="6"/>
  <c r="E576" i="6"/>
  <c r="F68" i="6"/>
  <c r="G68" i="6"/>
  <c r="H68" i="6"/>
  <c r="I395" i="6"/>
  <c r="I498" i="6"/>
  <c r="I499" i="6"/>
  <c r="I500" i="6"/>
  <c r="I501" i="6"/>
  <c r="I502" i="6"/>
  <c r="I503" i="6"/>
  <c r="I504" i="6"/>
  <c r="I505" i="6"/>
  <c r="I506" i="6"/>
  <c r="I507" i="6"/>
  <c r="I508" i="6"/>
  <c r="I509" i="6"/>
  <c r="I510" i="6"/>
  <c r="I511" i="6"/>
  <c r="I512" i="6"/>
  <c r="I513" i="6"/>
  <c r="I514" i="6"/>
  <c r="I515" i="6"/>
  <c r="I516" i="6"/>
  <c r="I517" i="6"/>
  <c r="I518" i="6"/>
  <c r="I519" i="6"/>
  <c r="I520" i="6"/>
  <c r="I521" i="6"/>
  <c r="I522" i="6"/>
  <c r="I523" i="6"/>
  <c r="I524" i="6"/>
  <c r="I525" i="6"/>
  <c r="I526" i="6"/>
  <c r="I527" i="6"/>
  <c r="I528" i="6"/>
  <c r="I529" i="6"/>
  <c r="I530" i="6"/>
  <c r="I531" i="6"/>
  <c r="I532" i="6"/>
  <c r="I533" i="6"/>
  <c r="I534" i="6"/>
  <c r="I535" i="6"/>
  <c r="I536" i="6"/>
  <c r="I537" i="6"/>
  <c r="I538" i="6"/>
  <c r="I539" i="6"/>
  <c r="I540" i="6"/>
  <c r="I541" i="6"/>
  <c r="I542" i="6"/>
  <c r="I543" i="6"/>
  <c r="I544" i="6"/>
  <c r="I545" i="6"/>
  <c r="I546" i="6"/>
  <c r="I547" i="6"/>
  <c r="I548" i="6"/>
  <c r="I549" i="6"/>
  <c r="I550" i="6"/>
  <c r="I551" i="6"/>
  <c r="I552" i="6"/>
  <c r="I553" i="6"/>
  <c r="I554" i="6"/>
  <c r="I555" i="6"/>
  <c r="I556" i="6"/>
  <c r="I557" i="6"/>
  <c r="I558" i="6"/>
  <c r="I559" i="6"/>
  <c r="I483" i="6"/>
  <c r="I484" i="6"/>
  <c r="I485" i="6"/>
  <c r="I486" i="6"/>
  <c r="I487" i="6"/>
  <c r="I488" i="6"/>
  <c r="I489" i="6"/>
  <c r="I490" i="6"/>
  <c r="I491" i="6"/>
  <c r="I492" i="6"/>
  <c r="I493" i="6"/>
  <c r="I494" i="6"/>
  <c r="I425" i="6"/>
  <c r="I426" i="6"/>
  <c r="I427" i="6"/>
  <c r="I428" i="6"/>
  <c r="I429" i="6"/>
  <c r="I430" i="6"/>
  <c r="I431" i="6"/>
  <c r="I432" i="6"/>
  <c r="I433" i="6"/>
  <c r="I434" i="6"/>
  <c r="I435" i="6"/>
  <c r="I436" i="6"/>
  <c r="I437" i="6"/>
  <c r="I438" i="6"/>
  <c r="I439" i="6"/>
  <c r="I440" i="6"/>
  <c r="I441" i="6"/>
  <c r="I442" i="6"/>
  <c r="I443" i="6"/>
  <c r="I444" i="6"/>
  <c r="I445" i="6"/>
  <c r="I446" i="6"/>
  <c r="I447" i="6"/>
  <c r="I448" i="6"/>
  <c r="I449" i="6"/>
  <c r="I450" i="6"/>
  <c r="I451" i="6"/>
  <c r="I452" i="6"/>
  <c r="I453" i="6"/>
  <c r="I454" i="6"/>
  <c r="I455" i="6"/>
  <c r="I456" i="6"/>
  <c r="I457" i="6"/>
  <c r="I458" i="6"/>
  <c r="I459" i="6"/>
  <c r="I460" i="6"/>
  <c r="I461" i="6"/>
  <c r="I462" i="6"/>
  <c r="I463" i="6"/>
  <c r="I464" i="6"/>
  <c r="I465" i="6"/>
  <c r="I466" i="6"/>
  <c r="I467" i="6"/>
  <c r="I468" i="6"/>
  <c r="I469" i="6"/>
  <c r="I470" i="6"/>
  <c r="I471" i="6"/>
  <c r="I472" i="6"/>
  <c r="I473" i="6"/>
  <c r="I474" i="6"/>
  <c r="I475" i="6"/>
  <c r="I476" i="6"/>
  <c r="I477" i="6"/>
  <c r="I478" i="6"/>
  <c r="I400" i="6"/>
  <c r="I401" i="6"/>
  <c r="I402" i="6"/>
  <c r="I403" i="6"/>
  <c r="I404" i="6"/>
  <c r="I405" i="6"/>
  <c r="I406" i="6"/>
  <c r="I407" i="6"/>
  <c r="I408" i="6"/>
  <c r="I409" i="6"/>
  <c r="I410" i="6"/>
  <c r="I411" i="6"/>
  <c r="I412" i="6"/>
  <c r="I413" i="6"/>
  <c r="I414" i="6"/>
  <c r="I415" i="6"/>
  <c r="I416" i="6"/>
  <c r="I417" i="6"/>
  <c r="I418" i="6"/>
  <c r="I419" i="6"/>
  <c r="I357" i="6"/>
  <c r="I358" i="6"/>
  <c r="I359" i="6"/>
  <c r="I360" i="6"/>
  <c r="I361" i="6"/>
  <c r="I362" i="6"/>
  <c r="I363" i="6"/>
  <c r="I364" i="6"/>
  <c r="I365" i="6"/>
  <c r="I366" i="6"/>
  <c r="I367" i="6"/>
  <c r="I368" i="6"/>
  <c r="I369" i="6"/>
  <c r="I370" i="6"/>
  <c r="I371" i="6"/>
  <c r="I372" i="6"/>
  <c r="I373" i="6"/>
  <c r="I374" i="6"/>
  <c r="I375" i="6"/>
  <c r="I376" i="6"/>
  <c r="I377" i="6"/>
  <c r="I378" i="6"/>
  <c r="I379" i="6"/>
  <c r="I380" i="6"/>
  <c r="I381" i="6"/>
  <c r="I328" i="6"/>
  <c r="I329" i="6"/>
  <c r="I330" i="6"/>
  <c r="I331" i="6"/>
  <c r="I332" i="6"/>
  <c r="I333" i="6"/>
  <c r="I334" i="6"/>
  <c r="I335" i="6"/>
  <c r="I336" i="6"/>
  <c r="I337" i="6"/>
  <c r="I338" i="6"/>
  <c r="I339" i="6"/>
  <c r="I340" i="6"/>
  <c r="I285" i="6"/>
  <c r="I286" i="6"/>
  <c r="I287" i="6"/>
  <c r="I288" i="6"/>
  <c r="I289" i="6"/>
  <c r="I290" i="6"/>
  <c r="I291" i="6"/>
  <c r="I292" i="6"/>
  <c r="I293" i="6"/>
  <c r="I294" i="6"/>
  <c r="I295" i="6"/>
  <c r="I296" i="6"/>
  <c r="I297" i="6"/>
  <c r="I298" i="6"/>
  <c r="I299" i="6"/>
  <c r="I300" i="6"/>
  <c r="I301" i="6"/>
  <c r="I302" i="6"/>
  <c r="I303" i="6"/>
  <c r="I304" i="6"/>
  <c r="I305" i="6"/>
  <c r="I306" i="6"/>
  <c r="I307" i="6"/>
  <c r="I308" i="6"/>
  <c r="I309" i="6"/>
  <c r="I310" i="6"/>
  <c r="I311" i="6"/>
  <c r="I312" i="6"/>
  <c r="I313" i="6"/>
  <c r="I284" i="6"/>
  <c r="I239" i="6"/>
  <c r="I240" i="6"/>
  <c r="I241" i="6"/>
  <c r="I242" i="6"/>
  <c r="I243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I259" i="6"/>
  <c r="I260" i="6"/>
  <c r="I261" i="6"/>
  <c r="I238" i="6"/>
  <c r="I202" i="6"/>
  <c r="I203" i="6"/>
  <c r="I204" i="6"/>
  <c r="I205" i="6"/>
  <c r="I206" i="6"/>
  <c r="I207" i="6"/>
  <c r="I208" i="6"/>
  <c r="I209" i="6"/>
  <c r="I210" i="6"/>
  <c r="I211" i="6"/>
  <c r="I212" i="6"/>
  <c r="I213" i="6"/>
  <c r="I214" i="6"/>
  <c r="I215" i="6"/>
  <c r="I216" i="6"/>
  <c r="I217" i="6"/>
  <c r="I218" i="6"/>
  <c r="I219" i="6"/>
  <c r="I220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01" i="6"/>
  <c r="I564" i="6"/>
  <c r="I565" i="6"/>
  <c r="I344" i="6"/>
  <c r="I345" i="6"/>
  <c r="I346" i="6"/>
  <c r="I347" i="6"/>
  <c r="I348" i="6"/>
  <c r="I349" i="6"/>
  <c r="I350" i="6"/>
  <c r="I351" i="6"/>
  <c r="I324" i="6"/>
  <c r="I325" i="6"/>
  <c r="I326" i="6"/>
  <c r="I327" i="6"/>
  <c r="G282" i="6"/>
  <c r="H262" i="6"/>
  <c r="H235" i="6"/>
  <c r="I423" i="6"/>
  <c r="I424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62" i="6"/>
  <c r="I64" i="6"/>
  <c r="I65" i="6"/>
  <c r="I66" i="6"/>
  <c r="I67" i="6"/>
  <c r="I53" i="6"/>
  <c r="I54" i="6"/>
  <c r="I55" i="6"/>
  <c r="I56" i="6"/>
  <c r="I57" i="6"/>
  <c r="I58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F282" i="6"/>
  <c r="H282" i="6"/>
  <c r="F420" i="6"/>
  <c r="G420" i="6"/>
  <c r="H420" i="6"/>
  <c r="F479" i="6"/>
  <c r="G479" i="6"/>
  <c r="G480" i="6" s="1"/>
  <c r="H479" i="6"/>
  <c r="F480" i="6"/>
  <c r="F495" i="6"/>
  <c r="G495" i="6"/>
  <c r="H495" i="6"/>
  <c r="F560" i="6"/>
  <c r="F561" i="6" s="1"/>
  <c r="G560" i="6"/>
  <c r="H560" i="6"/>
  <c r="F396" i="6"/>
  <c r="G396" i="6"/>
  <c r="H396" i="6"/>
  <c r="E396" i="6"/>
  <c r="E495" i="6"/>
  <c r="E420" i="6"/>
  <c r="F388" i="6"/>
  <c r="G388" i="6"/>
  <c r="H388" i="6"/>
  <c r="E388" i="6"/>
  <c r="F382" i="6"/>
  <c r="G382" i="6"/>
  <c r="H382" i="6"/>
  <c r="E382" i="6"/>
  <c r="G352" i="6"/>
  <c r="H352" i="6"/>
  <c r="F352" i="6"/>
  <c r="E352" i="6"/>
  <c r="F341" i="6"/>
  <c r="G341" i="6"/>
  <c r="H341" i="6"/>
  <c r="E341" i="6"/>
  <c r="F321" i="6"/>
  <c r="G321" i="6"/>
  <c r="H321" i="6"/>
  <c r="E321" i="6"/>
  <c r="F314" i="6"/>
  <c r="G314" i="6"/>
  <c r="H314" i="6"/>
  <c r="E314" i="6"/>
  <c r="E282" i="6"/>
  <c r="F268" i="6"/>
  <c r="G268" i="6"/>
  <c r="H268" i="6"/>
  <c r="E268" i="6"/>
  <c r="F262" i="6"/>
  <c r="G262" i="6"/>
  <c r="E262" i="6"/>
  <c r="F576" i="6"/>
  <c r="G576" i="6"/>
  <c r="H576" i="6"/>
  <c r="F571" i="6"/>
  <c r="G571" i="6"/>
  <c r="H571" i="6"/>
  <c r="H577" i="6" s="1"/>
  <c r="E571" i="6"/>
  <c r="F566" i="6"/>
  <c r="G566" i="6"/>
  <c r="H566" i="6"/>
  <c r="E566" i="6"/>
  <c r="A422" i="6"/>
  <c r="B422" i="6"/>
  <c r="I422" i="6"/>
  <c r="A423" i="6"/>
  <c r="B423" i="6"/>
  <c r="A424" i="6"/>
  <c r="B424" i="6"/>
  <c r="E560" i="6"/>
  <c r="E479" i="6"/>
  <c r="E480" i="6" s="1"/>
  <c r="F235" i="6"/>
  <c r="G235" i="6"/>
  <c r="E235" i="6"/>
  <c r="F69" i="6"/>
  <c r="G69" i="6"/>
  <c r="H69" i="6"/>
  <c r="F59" i="6"/>
  <c r="G59" i="6"/>
  <c r="H59" i="6"/>
  <c r="F33" i="6"/>
  <c r="G33" i="6"/>
  <c r="H33" i="6"/>
  <c r="E561" i="6" l="1"/>
  <c r="G561" i="6"/>
  <c r="F586" i="6"/>
  <c r="E397" i="6"/>
  <c r="H586" i="6"/>
  <c r="G586" i="6"/>
  <c r="I68" i="6"/>
  <c r="E586" i="6"/>
  <c r="E198" i="6"/>
  <c r="I262" i="6"/>
  <c r="F397" i="6"/>
  <c r="G397" i="6"/>
  <c r="H397" i="6"/>
  <c r="H561" i="6"/>
  <c r="H480" i="6"/>
  <c r="G577" i="6"/>
  <c r="F577" i="6"/>
  <c r="E577" i="6"/>
  <c r="F196" i="6"/>
  <c r="G196" i="6"/>
  <c r="H196" i="6"/>
  <c r="F164" i="6"/>
  <c r="G164" i="6"/>
  <c r="H164" i="6"/>
  <c r="F112" i="6"/>
  <c r="G112" i="6"/>
  <c r="H112" i="6"/>
  <c r="F50" i="6"/>
  <c r="G50" i="6"/>
  <c r="H50" i="6"/>
  <c r="F6" i="6"/>
  <c r="G6" i="6"/>
  <c r="H6" i="6"/>
  <c r="I581" i="6"/>
  <c r="B581" i="6"/>
  <c r="A581" i="6"/>
  <c r="B233" i="6"/>
  <c r="A233" i="6"/>
  <c r="I584" i="6"/>
  <c r="B584" i="6"/>
  <c r="A584" i="6"/>
  <c r="I580" i="6"/>
  <c r="B580" i="6"/>
  <c r="A580" i="6"/>
  <c r="I579" i="6"/>
  <c r="B579" i="6"/>
  <c r="A579" i="6"/>
  <c r="B234" i="6"/>
  <c r="A234" i="6"/>
  <c r="B232" i="6"/>
  <c r="A232" i="6"/>
  <c r="I393" i="6"/>
  <c r="B393" i="6"/>
  <c r="A393" i="6"/>
  <c r="I392" i="6"/>
  <c r="B392" i="6"/>
  <c r="A392" i="6"/>
  <c r="B231" i="6"/>
  <c r="A231" i="6"/>
  <c r="I394" i="6"/>
  <c r="B394" i="6"/>
  <c r="A394" i="6"/>
  <c r="B395" i="6"/>
  <c r="A395" i="6"/>
  <c r="I390" i="6"/>
  <c r="B390" i="6"/>
  <c r="A390" i="6"/>
  <c r="B528" i="6"/>
  <c r="A528" i="6"/>
  <c r="B494" i="6"/>
  <c r="A494" i="6"/>
  <c r="B527" i="6"/>
  <c r="A527" i="6"/>
  <c r="B526" i="6"/>
  <c r="A526" i="6"/>
  <c r="B525" i="6"/>
  <c r="A525" i="6"/>
  <c r="B493" i="6"/>
  <c r="A493" i="6"/>
  <c r="B556" i="6"/>
  <c r="A556" i="6"/>
  <c r="B555" i="6"/>
  <c r="A555" i="6"/>
  <c r="B524" i="6"/>
  <c r="A524" i="6"/>
  <c r="B523" i="6"/>
  <c r="A523" i="6"/>
  <c r="B522" i="6"/>
  <c r="A522" i="6"/>
  <c r="B492" i="6"/>
  <c r="A492" i="6"/>
  <c r="B554" i="6"/>
  <c r="A554" i="6"/>
  <c r="B491" i="6"/>
  <c r="A491" i="6"/>
  <c r="B521" i="6"/>
  <c r="A521" i="6"/>
  <c r="B553" i="6"/>
  <c r="A553" i="6"/>
  <c r="B552" i="6"/>
  <c r="A552" i="6"/>
  <c r="B551" i="6"/>
  <c r="A551" i="6"/>
  <c r="B500" i="6"/>
  <c r="A500" i="6"/>
  <c r="B550" i="6"/>
  <c r="A550" i="6"/>
  <c r="B549" i="6"/>
  <c r="A549" i="6"/>
  <c r="B548" i="6"/>
  <c r="A548" i="6"/>
  <c r="B547" i="6"/>
  <c r="A547" i="6"/>
  <c r="B559" i="6"/>
  <c r="A559" i="6"/>
  <c r="B546" i="6"/>
  <c r="A546" i="6"/>
  <c r="B545" i="6"/>
  <c r="A545" i="6"/>
  <c r="B504" i="6"/>
  <c r="A504" i="6"/>
  <c r="B544" i="6"/>
  <c r="A544" i="6"/>
  <c r="B543" i="6"/>
  <c r="A543" i="6"/>
  <c r="B542" i="6"/>
  <c r="A542" i="6"/>
  <c r="B490" i="6"/>
  <c r="A490" i="6"/>
  <c r="B520" i="6"/>
  <c r="A520" i="6"/>
  <c r="B489" i="6"/>
  <c r="A489" i="6"/>
  <c r="B488" i="6"/>
  <c r="A488" i="6"/>
  <c r="B519" i="6"/>
  <c r="A519" i="6"/>
  <c r="B541" i="6"/>
  <c r="A541" i="6"/>
  <c r="B518" i="6"/>
  <c r="A518" i="6"/>
  <c r="B540" i="6"/>
  <c r="A540" i="6"/>
  <c r="B517" i="6"/>
  <c r="A517" i="6"/>
  <c r="B505" i="6"/>
  <c r="A505" i="6"/>
  <c r="B502" i="6"/>
  <c r="A502" i="6"/>
  <c r="B498" i="6"/>
  <c r="A498" i="6"/>
  <c r="I497" i="6"/>
  <c r="B497" i="6"/>
  <c r="A497" i="6"/>
  <c r="B539" i="6"/>
  <c r="A539" i="6"/>
  <c r="B516" i="6"/>
  <c r="A516" i="6"/>
  <c r="B515" i="6"/>
  <c r="A515" i="6"/>
  <c r="B514" i="6"/>
  <c r="A514" i="6"/>
  <c r="B499" i="6"/>
  <c r="A499" i="6"/>
  <c r="B487" i="6"/>
  <c r="A487" i="6"/>
  <c r="B486" i="6"/>
  <c r="A486" i="6"/>
  <c r="B538" i="6"/>
  <c r="A538" i="6"/>
  <c r="B513" i="6"/>
  <c r="A513" i="6"/>
  <c r="B512" i="6"/>
  <c r="A512" i="6"/>
  <c r="B537" i="6"/>
  <c r="A537" i="6"/>
  <c r="B536" i="6"/>
  <c r="A536" i="6"/>
  <c r="B535" i="6"/>
  <c r="A535" i="6"/>
  <c r="B511" i="6"/>
  <c r="A511" i="6"/>
  <c r="B485" i="6"/>
  <c r="A485" i="6"/>
  <c r="B534" i="6"/>
  <c r="A534" i="6"/>
  <c r="B503" i="6"/>
  <c r="A503" i="6"/>
  <c r="B533" i="6"/>
  <c r="A533" i="6"/>
  <c r="B510" i="6"/>
  <c r="A510" i="6"/>
  <c r="B484" i="6"/>
  <c r="A484" i="6"/>
  <c r="B509" i="6"/>
  <c r="A509" i="6"/>
  <c r="B508" i="6"/>
  <c r="A508" i="6"/>
  <c r="B532" i="6"/>
  <c r="A532" i="6"/>
  <c r="B531" i="6"/>
  <c r="A531" i="6"/>
  <c r="B507" i="6"/>
  <c r="A507" i="6"/>
  <c r="B530" i="6"/>
  <c r="A530" i="6"/>
  <c r="B506" i="6"/>
  <c r="A506" i="6"/>
  <c r="B529" i="6"/>
  <c r="A529" i="6"/>
  <c r="B558" i="6"/>
  <c r="A558" i="6"/>
  <c r="B483" i="6"/>
  <c r="A483" i="6"/>
  <c r="B557" i="6"/>
  <c r="A557" i="6"/>
  <c r="B501" i="6"/>
  <c r="A501" i="6"/>
  <c r="I482" i="6"/>
  <c r="B482" i="6"/>
  <c r="A482" i="6"/>
  <c r="I387" i="6"/>
  <c r="B387" i="6"/>
  <c r="A387" i="6"/>
  <c r="B230" i="6"/>
  <c r="A230" i="6"/>
  <c r="I386" i="6"/>
  <c r="B386" i="6"/>
  <c r="A386" i="6"/>
  <c r="I385" i="6"/>
  <c r="B385" i="6"/>
  <c r="A385" i="6"/>
  <c r="I384" i="6"/>
  <c r="B384" i="6"/>
  <c r="A384" i="6"/>
  <c r="B380" i="6"/>
  <c r="A380" i="6"/>
  <c r="B365" i="6"/>
  <c r="A365" i="6"/>
  <c r="B366" i="6"/>
  <c r="A366" i="6"/>
  <c r="B359" i="6"/>
  <c r="A359" i="6"/>
  <c r="I356" i="6"/>
  <c r="B356" i="6"/>
  <c r="A356" i="6"/>
  <c r="B229" i="6"/>
  <c r="A229" i="6"/>
  <c r="B228" i="6"/>
  <c r="A228" i="6"/>
  <c r="B227" i="6"/>
  <c r="A227" i="6"/>
  <c r="B379" i="6"/>
  <c r="A379" i="6"/>
  <c r="B378" i="6"/>
  <c r="A378" i="6"/>
  <c r="B377" i="6"/>
  <c r="A377" i="6"/>
  <c r="B376" i="6"/>
  <c r="A376" i="6"/>
  <c r="B364" i="6"/>
  <c r="A364" i="6"/>
  <c r="B375" i="6"/>
  <c r="A375" i="6"/>
  <c r="B226" i="6"/>
  <c r="A226" i="6"/>
  <c r="B225" i="6"/>
  <c r="A225" i="6"/>
  <c r="B363" i="6"/>
  <c r="A363" i="6"/>
  <c r="B224" i="6"/>
  <c r="A224" i="6"/>
  <c r="B374" i="6"/>
  <c r="A374" i="6"/>
  <c r="B223" i="6"/>
  <c r="A223" i="6"/>
  <c r="B381" i="6"/>
  <c r="A381" i="6"/>
  <c r="B373" i="6"/>
  <c r="A373" i="6"/>
  <c r="B372" i="6"/>
  <c r="A372" i="6"/>
  <c r="B222" i="6"/>
  <c r="A222" i="6"/>
  <c r="B371" i="6"/>
  <c r="A371" i="6"/>
  <c r="B370" i="6"/>
  <c r="A370" i="6"/>
  <c r="B362" i="6"/>
  <c r="A362" i="6"/>
  <c r="B360" i="6"/>
  <c r="A360" i="6"/>
  <c r="B358" i="6"/>
  <c r="A358" i="6"/>
  <c r="B357" i="6"/>
  <c r="A357" i="6"/>
  <c r="B221" i="6"/>
  <c r="A221" i="6"/>
  <c r="B369" i="6"/>
  <c r="A369" i="6"/>
  <c r="B361" i="6"/>
  <c r="A361" i="6"/>
  <c r="B368" i="6"/>
  <c r="A368" i="6"/>
  <c r="B367" i="6"/>
  <c r="A367" i="6"/>
  <c r="B419" i="6"/>
  <c r="A419" i="6"/>
  <c r="B453" i="6"/>
  <c r="A453" i="6"/>
  <c r="B418" i="6"/>
  <c r="A418" i="6"/>
  <c r="B470" i="6"/>
  <c r="A470" i="6"/>
  <c r="B469" i="6"/>
  <c r="A469" i="6"/>
  <c r="B433" i="6"/>
  <c r="A433" i="6"/>
  <c r="B476" i="6"/>
  <c r="A476" i="6"/>
  <c r="B439" i="6"/>
  <c r="A439" i="6"/>
  <c r="B435" i="6"/>
  <c r="A435" i="6"/>
  <c r="B417" i="6"/>
  <c r="A417" i="6"/>
  <c r="B452" i="6"/>
  <c r="A452" i="6"/>
  <c r="B416" i="6"/>
  <c r="A416" i="6"/>
  <c r="B474" i="6"/>
  <c r="A474" i="6"/>
  <c r="B454" i="6"/>
  <c r="A454" i="6"/>
  <c r="B468" i="6"/>
  <c r="A468" i="6"/>
  <c r="B467" i="6"/>
  <c r="A467" i="6"/>
  <c r="B466" i="6"/>
  <c r="A466" i="6"/>
  <c r="B465" i="6"/>
  <c r="A465" i="6"/>
  <c r="B415" i="6"/>
  <c r="A415" i="6"/>
  <c r="B414" i="6"/>
  <c r="A414" i="6"/>
  <c r="B464" i="6"/>
  <c r="A464" i="6"/>
  <c r="B451" i="6"/>
  <c r="A451" i="6"/>
  <c r="B450" i="6"/>
  <c r="A450" i="6"/>
  <c r="B413" i="6"/>
  <c r="A413" i="6"/>
  <c r="B463" i="6"/>
  <c r="A463" i="6"/>
  <c r="B462" i="6"/>
  <c r="A462" i="6"/>
  <c r="B461" i="6"/>
  <c r="A461" i="6"/>
  <c r="B473" i="6"/>
  <c r="A473" i="6"/>
  <c r="B460" i="6"/>
  <c r="A460" i="6"/>
  <c r="B449" i="6"/>
  <c r="A449" i="6"/>
  <c r="B445" i="6"/>
  <c r="A445" i="6"/>
  <c r="B438" i="6"/>
  <c r="A438" i="6"/>
  <c r="B434" i="6"/>
  <c r="A434" i="6"/>
  <c r="B432" i="6"/>
  <c r="A432" i="6"/>
  <c r="B429" i="6"/>
  <c r="A429" i="6"/>
  <c r="B426" i="6"/>
  <c r="A426" i="6"/>
  <c r="B412" i="6"/>
  <c r="A412" i="6"/>
  <c r="B411" i="6"/>
  <c r="A411" i="6"/>
  <c r="B448" i="6"/>
  <c r="A448" i="6"/>
  <c r="B410" i="6"/>
  <c r="A410" i="6"/>
  <c r="B459" i="6"/>
  <c r="A459" i="6"/>
  <c r="B447" i="6"/>
  <c r="A447" i="6"/>
  <c r="B446" i="6"/>
  <c r="A446" i="6"/>
  <c r="B409" i="6"/>
  <c r="A409" i="6"/>
  <c r="B475" i="6"/>
  <c r="A475" i="6"/>
  <c r="B458" i="6"/>
  <c r="A458" i="6"/>
  <c r="B408" i="6"/>
  <c r="A408" i="6"/>
  <c r="B407" i="6"/>
  <c r="A407" i="6"/>
  <c r="B472" i="6"/>
  <c r="A472" i="6"/>
  <c r="B478" i="6"/>
  <c r="A478" i="6"/>
  <c r="B471" i="6"/>
  <c r="A471" i="6"/>
  <c r="B406" i="6"/>
  <c r="A406" i="6"/>
  <c r="B444" i="6"/>
  <c r="A444" i="6"/>
  <c r="B442" i="6"/>
  <c r="A442" i="6"/>
  <c r="B437" i="6"/>
  <c r="A437" i="6"/>
  <c r="B431" i="6"/>
  <c r="A431" i="6"/>
  <c r="B428" i="6"/>
  <c r="A428" i="6"/>
  <c r="I479" i="6"/>
  <c r="B425" i="6"/>
  <c r="A425" i="6"/>
  <c r="B405" i="6"/>
  <c r="A405" i="6"/>
  <c r="B477" i="6"/>
  <c r="A477" i="6"/>
  <c r="B404" i="6"/>
  <c r="A404" i="6"/>
  <c r="B403" i="6"/>
  <c r="A403" i="6"/>
  <c r="B457" i="6"/>
  <c r="A457" i="6"/>
  <c r="B456" i="6"/>
  <c r="A456" i="6"/>
  <c r="B443" i="6"/>
  <c r="A443" i="6"/>
  <c r="B441" i="6"/>
  <c r="A441" i="6"/>
  <c r="B436" i="6"/>
  <c r="A436" i="6"/>
  <c r="B430" i="6"/>
  <c r="A430" i="6"/>
  <c r="B427" i="6"/>
  <c r="A427" i="6"/>
  <c r="B402" i="6"/>
  <c r="A402" i="6"/>
  <c r="B401" i="6"/>
  <c r="A401" i="6"/>
  <c r="B455" i="6"/>
  <c r="A455" i="6"/>
  <c r="B440" i="6"/>
  <c r="A440" i="6"/>
  <c r="B400" i="6"/>
  <c r="A400" i="6"/>
  <c r="I399" i="6"/>
  <c r="B399" i="6"/>
  <c r="A399" i="6"/>
  <c r="I354" i="6"/>
  <c r="B354" i="6"/>
  <c r="A354" i="6"/>
  <c r="B344" i="6"/>
  <c r="A344" i="6"/>
  <c r="B220" i="6"/>
  <c r="A220" i="6"/>
  <c r="B350" i="6"/>
  <c r="A350" i="6"/>
  <c r="B349" i="6"/>
  <c r="A349" i="6"/>
  <c r="B348" i="6"/>
  <c r="A348" i="6"/>
  <c r="B347" i="6"/>
  <c r="A347" i="6"/>
  <c r="B351" i="6"/>
  <c r="A351" i="6"/>
  <c r="B346" i="6"/>
  <c r="A346" i="6"/>
  <c r="B219" i="6"/>
  <c r="A219" i="6"/>
  <c r="B345" i="6"/>
  <c r="A345" i="6"/>
  <c r="I343" i="6"/>
  <c r="B343" i="6"/>
  <c r="A343" i="6"/>
  <c r="B338" i="6"/>
  <c r="A338" i="6"/>
  <c r="I323" i="6"/>
  <c r="B323" i="6"/>
  <c r="A323" i="6"/>
  <c r="B337" i="6"/>
  <c r="A337" i="6"/>
  <c r="B339" i="6"/>
  <c r="A339" i="6"/>
  <c r="B336" i="6"/>
  <c r="A336" i="6"/>
  <c r="B326" i="6"/>
  <c r="A326" i="6"/>
  <c r="B325" i="6"/>
  <c r="A325" i="6"/>
  <c r="B324" i="6"/>
  <c r="A324" i="6"/>
  <c r="B330" i="6"/>
  <c r="A330" i="6"/>
  <c r="B335" i="6"/>
  <c r="A335" i="6"/>
  <c r="B329" i="6"/>
  <c r="A329" i="6"/>
  <c r="B328" i="6"/>
  <c r="A328" i="6"/>
  <c r="B334" i="6"/>
  <c r="A334" i="6"/>
  <c r="B332" i="6"/>
  <c r="A332" i="6"/>
  <c r="B331" i="6"/>
  <c r="A331" i="6"/>
  <c r="B327" i="6"/>
  <c r="A327" i="6"/>
  <c r="B333" i="6"/>
  <c r="A333" i="6"/>
  <c r="B340" i="6"/>
  <c r="A340" i="6"/>
  <c r="I320" i="6"/>
  <c r="B320" i="6"/>
  <c r="A320" i="6"/>
  <c r="I319" i="6"/>
  <c r="B319" i="6"/>
  <c r="A319" i="6"/>
  <c r="I317" i="6"/>
  <c r="B317" i="6"/>
  <c r="A317" i="6"/>
  <c r="I316" i="6"/>
  <c r="B316" i="6"/>
  <c r="A316" i="6"/>
  <c r="B218" i="6"/>
  <c r="A218" i="6"/>
  <c r="I318" i="6"/>
  <c r="B318" i="6"/>
  <c r="A318" i="6"/>
  <c r="B217" i="6"/>
  <c r="A217" i="6"/>
  <c r="B313" i="6"/>
  <c r="A313" i="6"/>
  <c r="B306" i="6"/>
  <c r="A306" i="6"/>
  <c r="B305" i="6"/>
  <c r="A305" i="6"/>
  <c r="B307" i="6"/>
  <c r="A307" i="6"/>
  <c r="B304" i="6"/>
  <c r="A304" i="6"/>
  <c r="B312" i="6"/>
  <c r="A312" i="6"/>
  <c r="B303" i="6"/>
  <c r="A303" i="6"/>
  <c r="B216" i="6"/>
  <c r="A216" i="6"/>
  <c r="B302" i="6"/>
  <c r="A302" i="6"/>
  <c r="B301" i="6"/>
  <c r="A301" i="6"/>
  <c r="B295" i="6"/>
  <c r="A295" i="6"/>
  <c r="B300" i="6"/>
  <c r="A300" i="6"/>
  <c r="B291" i="6"/>
  <c r="A291" i="6"/>
  <c r="B311" i="6"/>
  <c r="A311" i="6"/>
  <c r="B290" i="6"/>
  <c r="A290" i="6"/>
  <c r="B308" i="6"/>
  <c r="A308" i="6"/>
  <c r="B297" i="6"/>
  <c r="A297" i="6"/>
  <c r="B292" i="6"/>
  <c r="A292" i="6"/>
  <c r="B288" i="6"/>
  <c r="A288" i="6"/>
  <c r="B287" i="6"/>
  <c r="A287" i="6"/>
  <c r="B310" i="6"/>
  <c r="A310" i="6"/>
  <c r="B286" i="6"/>
  <c r="A286" i="6"/>
  <c r="B309" i="6"/>
  <c r="A309" i="6"/>
  <c r="B299" i="6"/>
  <c r="A299" i="6"/>
  <c r="B289" i="6"/>
  <c r="A289" i="6"/>
  <c r="B285" i="6"/>
  <c r="A285" i="6"/>
  <c r="B293" i="6"/>
  <c r="A293" i="6"/>
  <c r="B284" i="6"/>
  <c r="A284" i="6"/>
  <c r="B215" i="6"/>
  <c r="A215" i="6"/>
  <c r="B298" i="6"/>
  <c r="A298" i="6"/>
  <c r="B296" i="6"/>
  <c r="A296" i="6"/>
  <c r="B294" i="6"/>
  <c r="A294" i="6"/>
  <c r="B214" i="6"/>
  <c r="A214" i="6"/>
  <c r="I281" i="6"/>
  <c r="B281" i="6"/>
  <c r="A281" i="6"/>
  <c r="I274" i="6"/>
  <c r="B274" i="6"/>
  <c r="A274" i="6"/>
  <c r="I280" i="6"/>
  <c r="B280" i="6"/>
  <c r="A280" i="6"/>
  <c r="B213" i="6"/>
  <c r="A213" i="6"/>
  <c r="I270" i="6"/>
  <c r="B270" i="6"/>
  <c r="A270" i="6"/>
  <c r="B212" i="6"/>
  <c r="A212" i="6"/>
  <c r="I277" i="6"/>
  <c r="B277" i="6"/>
  <c r="A277" i="6"/>
  <c r="I279" i="6"/>
  <c r="B279" i="6"/>
  <c r="A279" i="6"/>
  <c r="I276" i="6"/>
  <c r="B276" i="6"/>
  <c r="A276" i="6"/>
  <c r="I278" i="6"/>
  <c r="B278" i="6"/>
  <c r="A278" i="6"/>
  <c r="I275" i="6"/>
  <c r="B275" i="6"/>
  <c r="A275" i="6"/>
  <c r="I273" i="6"/>
  <c r="B273" i="6"/>
  <c r="A273" i="6"/>
  <c r="I272" i="6"/>
  <c r="B272" i="6"/>
  <c r="A272" i="6"/>
  <c r="I271" i="6"/>
  <c r="B271" i="6"/>
  <c r="A271" i="6"/>
  <c r="B211" i="6"/>
  <c r="A211" i="6"/>
  <c r="I575" i="6"/>
  <c r="B575" i="6"/>
  <c r="A575" i="6"/>
  <c r="I573" i="6"/>
  <c r="B573" i="6"/>
  <c r="A573" i="6"/>
  <c r="I569" i="6"/>
  <c r="B569" i="6"/>
  <c r="A569" i="6"/>
  <c r="I574" i="6"/>
  <c r="B574" i="6"/>
  <c r="A574" i="6"/>
  <c r="I570" i="6"/>
  <c r="B570" i="6"/>
  <c r="A570" i="6"/>
  <c r="I568" i="6"/>
  <c r="B568" i="6"/>
  <c r="A568" i="6"/>
  <c r="B565" i="6"/>
  <c r="A565" i="6"/>
  <c r="B564" i="6"/>
  <c r="A564" i="6"/>
  <c r="I563" i="6"/>
  <c r="B563" i="6"/>
  <c r="A563" i="6"/>
  <c r="B210" i="6"/>
  <c r="A210" i="6"/>
  <c r="B209" i="6"/>
  <c r="A209" i="6"/>
  <c r="I267" i="6"/>
  <c r="B267" i="6"/>
  <c r="A267" i="6"/>
  <c r="I266" i="6"/>
  <c r="B266" i="6"/>
  <c r="A266" i="6"/>
  <c r="I265" i="6"/>
  <c r="B265" i="6"/>
  <c r="A265" i="6"/>
  <c r="I264" i="6"/>
  <c r="B264" i="6"/>
  <c r="A264" i="6"/>
  <c r="B208" i="6"/>
  <c r="A208" i="6"/>
  <c r="B207" i="6"/>
  <c r="A207" i="6"/>
  <c r="B206" i="6"/>
  <c r="A206" i="6"/>
  <c r="B261" i="6"/>
  <c r="A261" i="6"/>
  <c r="B205" i="6"/>
  <c r="A205" i="6"/>
  <c r="B248" i="6"/>
  <c r="A248" i="6"/>
  <c r="B246" i="6"/>
  <c r="A246" i="6"/>
  <c r="B204" i="6"/>
  <c r="A204" i="6"/>
  <c r="B250" i="6"/>
  <c r="A250" i="6"/>
  <c r="B203" i="6"/>
  <c r="A203" i="6"/>
  <c r="B259" i="6"/>
  <c r="A259" i="6"/>
  <c r="B202" i="6"/>
  <c r="A202" i="6"/>
  <c r="B252" i="6"/>
  <c r="A252" i="6"/>
  <c r="B258" i="6"/>
  <c r="A258" i="6"/>
  <c r="B249" i="6"/>
  <c r="A249" i="6"/>
  <c r="B260" i="6"/>
  <c r="A260" i="6"/>
  <c r="B247" i="6"/>
  <c r="A247" i="6"/>
  <c r="B257" i="6"/>
  <c r="A257" i="6"/>
  <c r="B256" i="6"/>
  <c r="A256" i="6"/>
  <c r="B255" i="6"/>
  <c r="A255" i="6"/>
  <c r="B254" i="6"/>
  <c r="A254" i="6"/>
  <c r="B253" i="6"/>
  <c r="A253" i="6"/>
  <c r="B251" i="6"/>
  <c r="A251" i="6"/>
  <c r="B245" i="6"/>
  <c r="A245" i="6"/>
  <c r="B244" i="6"/>
  <c r="A244" i="6"/>
  <c r="B243" i="6"/>
  <c r="A243" i="6"/>
  <c r="B242" i="6"/>
  <c r="A242" i="6"/>
  <c r="B241" i="6"/>
  <c r="A241" i="6"/>
  <c r="B240" i="6"/>
  <c r="A240" i="6"/>
  <c r="B239" i="6"/>
  <c r="A239" i="6"/>
  <c r="B238" i="6"/>
  <c r="A238" i="6"/>
  <c r="B201" i="6"/>
  <c r="A201" i="6"/>
  <c r="B200" i="6"/>
  <c r="A200" i="6"/>
  <c r="B199" i="6"/>
  <c r="A199" i="6"/>
  <c r="B195" i="6"/>
  <c r="A195" i="6"/>
  <c r="B32" i="6"/>
  <c r="A32" i="6"/>
  <c r="B31" i="6"/>
  <c r="A31" i="6"/>
  <c r="B30" i="6"/>
  <c r="A30" i="6"/>
  <c r="B194" i="6"/>
  <c r="A194" i="6"/>
  <c r="B29" i="6"/>
  <c r="A29" i="6"/>
  <c r="B28" i="6"/>
  <c r="A28" i="6"/>
  <c r="B163" i="6"/>
  <c r="A163" i="6"/>
  <c r="B162" i="6"/>
  <c r="A162" i="6"/>
  <c r="B161" i="6"/>
  <c r="A161" i="6"/>
  <c r="B160" i="6"/>
  <c r="A160" i="6"/>
  <c r="B159" i="6"/>
  <c r="A159" i="6"/>
  <c r="B158" i="6"/>
  <c r="A158" i="6"/>
  <c r="B157" i="6"/>
  <c r="A157" i="6"/>
  <c r="B156" i="6"/>
  <c r="A156" i="6"/>
  <c r="B155" i="6"/>
  <c r="A155" i="6"/>
  <c r="B154" i="6"/>
  <c r="A154" i="6"/>
  <c r="B153" i="6"/>
  <c r="A153" i="6"/>
  <c r="B152" i="6"/>
  <c r="A152" i="6"/>
  <c r="B151" i="6"/>
  <c r="A151" i="6"/>
  <c r="B150" i="6"/>
  <c r="A150" i="6"/>
  <c r="B149" i="6"/>
  <c r="A149" i="6"/>
  <c r="B148" i="6"/>
  <c r="A148" i="6"/>
  <c r="B147" i="6"/>
  <c r="A147" i="6"/>
  <c r="B146" i="6"/>
  <c r="A146" i="6"/>
  <c r="B145" i="6"/>
  <c r="A145" i="6"/>
  <c r="B144" i="6"/>
  <c r="A144" i="6"/>
  <c r="B143" i="6"/>
  <c r="A143" i="6"/>
  <c r="B142" i="6"/>
  <c r="A142" i="6"/>
  <c r="B141" i="6"/>
  <c r="A141" i="6"/>
  <c r="B191" i="6"/>
  <c r="A191" i="6"/>
  <c r="B55" i="6"/>
  <c r="A55" i="6"/>
  <c r="B140" i="6"/>
  <c r="A140" i="6"/>
  <c r="B193" i="6"/>
  <c r="A193" i="6"/>
  <c r="B139" i="6"/>
  <c r="A139" i="6"/>
  <c r="B138" i="6"/>
  <c r="A138" i="6"/>
  <c r="B137" i="6"/>
  <c r="A137" i="6"/>
  <c r="B54" i="6"/>
  <c r="A54" i="6"/>
  <c r="B192" i="6"/>
  <c r="A192" i="6"/>
  <c r="B136" i="6"/>
  <c r="A136" i="6"/>
  <c r="B53" i="6"/>
  <c r="A53" i="6"/>
  <c r="B135" i="6"/>
  <c r="A135" i="6"/>
  <c r="B134" i="6"/>
  <c r="A134" i="6"/>
  <c r="B58" i="6"/>
  <c r="A58" i="6"/>
  <c r="B133" i="6"/>
  <c r="A133" i="6"/>
  <c r="I52" i="6"/>
  <c r="B52" i="6"/>
  <c r="A52" i="6"/>
  <c r="B132" i="6"/>
  <c r="A132" i="6"/>
  <c r="B131" i="6"/>
  <c r="A131" i="6"/>
  <c r="B130" i="6"/>
  <c r="A130" i="6"/>
  <c r="B129" i="6"/>
  <c r="A129" i="6"/>
  <c r="B128" i="6"/>
  <c r="A128" i="6"/>
  <c r="B127" i="6"/>
  <c r="A127" i="6"/>
  <c r="B126" i="6"/>
  <c r="A126" i="6"/>
  <c r="B125" i="6"/>
  <c r="A125" i="6"/>
  <c r="B124" i="6"/>
  <c r="A124" i="6"/>
  <c r="B123" i="6"/>
  <c r="A123" i="6"/>
  <c r="B122" i="6"/>
  <c r="A122" i="6"/>
  <c r="B121" i="6"/>
  <c r="A121" i="6"/>
  <c r="B56" i="6"/>
  <c r="A56" i="6"/>
  <c r="B120" i="6"/>
  <c r="A120" i="6"/>
  <c r="B119" i="6"/>
  <c r="A119" i="6"/>
  <c r="B118" i="6"/>
  <c r="A118" i="6"/>
  <c r="B117" i="6"/>
  <c r="A117" i="6"/>
  <c r="B116" i="6"/>
  <c r="A116" i="6"/>
  <c r="B57" i="6"/>
  <c r="A57" i="6"/>
  <c r="I115" i="6"/>
  <c r="B115" i="6"/>
  <c r="A115" i="6"/>
  <c r="B190" i="6"/>
  <c r="A190" i="6"/>
  <c r="B189" i="6"/>
  <c r="A189" i="6"/>
  <c r="B188" i="6"/>
  <c r="A188" i="6"/>
  <c r="B187" i="6"/>
  <c r="A187" i="6"/>
  <c r="B186" i="6"/>
  <c r="A186" i="6"/>
  <c r="B185" i="6"/>
  <c r="A185" i="6"/>
  <c r="B184" i="6"/>
  <c r="A184" i="6"/>
  <c r="B183" i="6"/>
  <c r="A183" i="6"/>
  <c r="B27" i="6"/>
  <c r="A27" i="6"/>
  <c r="B26" i="6"/>
  <c r="A26" i="6"/>
  <c r="B25" i="6"/>
  <c r="A25" i="6"/>
  <c r="B24" i="6"/>
  <c r="A24" i="6"/>
  <c r="B23" i="6"/>
  <c r="A23" i="6"/>
  <c r="B22" i="6"/>
  <c r="A22" i="6"/>
  <c r="B182" i="6"/>
  <c r="A182" i="6"/>
  <c r="B181" i="6"/>
  <c r="A181" i="6"/>
  <c r="B180" i="6"/>
  <c r="A180" i="6"/>
  <c r="B110" i="6"/>
  <c r="A110" i="6"/>
  <c r="B109" i="6"/>
  <c r="A109" i="6"/>
  <c r="B108" i="6"/>
  <c r="A108" i="6"/>
  <c r="B107" i="6"/>
  <c r="A107" i="6"/>
  <c r="B106" i="6"/>
  <c r="A106" i="6"/>
  <c r="B105" i="6"/>
  <c r="A105" i="6"/>
  <c r="B104" i="6"/>
  <c r="A104" i="6"/>
  <c r="B103" i="6"/>
  <c r="A103" i="6"/>
  <c r="B102" i="6"/>
  <c r="A102" i="6"/>
  <c r="B101" i="6"/>
  <c r="A101" i="6"/>
  <c r="B100" i="6"/>
  <c r="A100" i="6"/>
  <c r="B99" i="6"/>
  <c r="A99" i="6"/>
  <c r="B98" i="6"/>
  <c r="A98" i="6"/>
  <c r="B97" i="6"/>
  <c r="A97" i="6"/>
  <c r="B96" i="6"/>
  <c r="A96" i="6"/>
  <c r="B95" i="6"/>
  <c r="A95" i="6"/>
  <c r="B94" i="6"/>
  <c r="A94" i="6"/>
  <c r="B93" i="6"/>
  <c r="A93" i="6"/>
  <c r="B92" i="6"/>
  <c r="A92" i="6"/>
  <c r="B91" i="6"/>
  <c r="A91" i="6"/>
  <c r="B90" i="6"/>
  <c r="A90" i="6"/>
  <c r="B89" i="6"/>
  <c r="A89" i="6"/>
  <c r="B88" i="6"/>
  <c r="A88" i="6"/>
  <c r="B87" i="6"/>
  <c r="A87" i="6"/>
  <c r="B86" i="6"/>
  <c r="A86" i="6"/>
  <c r="B85" i="6"/>
  <c r="A85" i="6"/>
  <c r="B84" i="6"/>
  <c r="A84" i="6"/>
  <c r="B83" i="6"/>
  <c r="A83" i="6"/>
  <c r="B82" i="6"/>
  <c r="A82" i="6"/>
  <c r="B81" i="6"/>
  <c r="A81" i="6"/>
  <c r="B80" i="6"/>
  <c r="A80" i="6"/>
  <c r="B79" i="6"/>
  <c r="A79" i="6"/>
  <c r="B78" i="6"/>
  <c r="A78" i="6"/>
  <c r="B77" i="6"/>
  <c r="A77" i="6"/>
  <c r="B76" i="6"/>
  <c r="A76" i="6"/>
  <c r="B75" i="6"/>
  <c r="A75" i="6"/>
  <c r="B74" i="6"/>
  <c r="A74" i="6"/>
  <c r="B73" i="6"/>
  <c r="A73" i="6"/>
  <c r="B72" i="6"/>
  <c r="A72" i="6"/>
  <c r="I71" i="6"/>
  <c r="B71" i="6"/>
  <c r="A71" i="6"/>
  <c r="B47" i="6"/>
  <c r="A47" i="6"/>
  <c r="B49" i="6"/>
  <c r="A49" i="6"/>
  <c r="B48" i="6"/>
  <c r="A48" i="6"/>
  <c r="B46" i="6"/>
  <c r="A46" i="6"/>
  <c r="B45" i="6"/>
  <c r="A45" i="6"/>
  <c r="B44" i="6"/>
  <c r="A44" i="6"/>
  <c r="B43" i="6"/>
  <c r="A43" i="6"/>
  <c r="B42" i="6"/>
  <c r="A42" i="6"/>
  <c r="B41" i="6"/>
  <c r="A41" i="6"/>
  <c r="B40" i="6"/>
  <c r="A40" i="6"/>
  <c r="B39" i="6"/>
  <c r="A39" i="6"/>
  <c r="B38" i="6"/>
  <c r="A38" i="6"/>
  <c r="B37" i="6"/>
  <c r="A37" i="6"/>
  <c r="B36" i="6"/>
  <c r="A36" i="6"/>
  <c r="I35" i="6"/>
  <c r="B35" i="6"/>
  <c r="A35" i="6"/>
  <c r="B179" i="6"/>
  <c r="A179" i="6"/>
  <c r="B21" i="6"/>
  <c r="A21" i="6"/>
  <c r="B19" i="6"/>
  <c r="A19" i="6"/>
  <c r="B20" i="6"/>
  <c r="A20" i="6"/>
  <c r="B178" i="6"/>
  <c r="A178" i="6"/>
  <c r="B177" i="6"/>
  <c r="A177" i="6"/>
  <c r="B17" i="6"/>
  <c r="A17" i="6"/>
  <c r="B18" i="6"/>
  <c r="A18" i="6"/>
  <c r="B16" i="6"/>
  <c r="A16" i="6"/>
  <c r="B176" i="6"/>
  <c r="A176" i="6"/>
  <c r="B175" i="6"/>
  <c r="A175" i="6"/>
  <c r="B170" i="6"/>
  <c r="A170" i="6"/>
  <c r="B169" i="6"/>
  <c r="A169" i="6"/>
  <c r="B167" i="6"/>
  <c r="A167" i="6"/>
  <c r="B173" i="6"/>
  <c r="A173" i="6"/>
  <c r="B14" i="6"/>
  <c r="A14" i="6"/>
  <c r="B67" i="6"/>
  <c r="A67" i="6"/>
  <c r="B172" i="6"/>
  <c r="A172" i="6"/>
  <c r="B174" i="6"/>
  <c r="A174" i="6"/>
  <c r="B13" i="6"/>
  <c r="A13" i="6"/>
  <c r="B15" i="6"/>
  <c r="A15" i="6"/>
  <c r="B171" i="6"/>
  <c r="A171" i="6"/>
  <c r="B168" i="6"/>
  <c r="A168" i="6"/>
  <c r="B12" i="6"/>
  <c r="A12" i="6"/>
  <c r="B10" i="6"/>
  <c r="A10" i="6"/>
  <c r="B11" i="6"/>
  <c r="A11" i="6"/>
  <c r="I9" i="6"/>
  <c r="B9" i="6"/>
  <c r="A9" i="6"/>
  <c r="I166" i="6"/>
  <c r="B166" i="6"/>
  <c r="A166" i="6"/>
  <c r="B66" i="6"/>
  <c r="A66" i="6"/>
  <c r="B65" i="6"/>
  <c r="A65" i="6"/>
  <c r="B64" i="6"/>
  <c r="A64" i="6"/>
  <c r="B62" i="6"/>
  <c r="A62" i="6"/>
  <c r="I61" i="6"/>
  <c r="B61" i="6"/>
  <c r="A61" i="6"/>
  <c r="I8" i="6"/>
  <c r="B8" i="6"/>
  <c r="A8" i="6"/>
  <c r="I4" i="6"/>
  <c r="B4" i="6"/>
  <c r="A4" i="6"/>
  <c r="I3" i="6"/>
  <c r="B3" i="6"/>
  <c r="A3" i="6"/>
  <c r="I2" i="6"/>
  <c r="B2" i="6"/>
  <c r="A2" i="6"/>
  <c r="I396" i="6" l="1"/>
  <c r="E588" i="6"/>
  <c r="I388" i="6"/>
  <c r="I582" i="6"/>
  <c r="G588" i="6"/>
  <c r="F588" i="6"/>
  <c r="H588" i="6"/>
  <c r="I321" i="6"/>
  <c r="I382" i="6"/>
  <c r="I314" i="6"/>
  <c r="I341" i="6"/>
  <c r="I282" i="6"/>
  <c r="I352" i="6"/>
  <c r="I420" i="6"/>
  <c r="I560" i="6"/>
  <c r="I268" i="6"/>
  <c r="I495" i="6"/>
  <c r="I566" i="6"/>
  <c r="I571" i="6"/>
  <c r="I576" i="6"/>
  <c r="I235" i="6"/>
  <c r="H198" i="6"/>
  <c r="H589" i="6" s="1"/>
  <c r="H591" i="6" s="1"/>
  <c r="G198" i="6"/>
  <c r="G589" i="6" s="1"/>
  <c r="I69" i="6"/>
  <c r="I59" i="6"/>
  <c r="E589" i="6"/>
  <c r="E590" i="6" s="1"/>
  <c r="F198" i="6"/>
  <c r="F589" i="6" s="1"/>
  <c r="I33" i="6"/>
  <c r="I196" i="6"/>
  <c r="I112" i="6"/>
  <c r="I164" i="6"/>
  <c r="I6" i="6"/>
  <c r="I50" i="6"/>
  <c r="G591" i="6" l="1"/>
  <c r="I586" i="6"/>
  <c r="I480" i="6"/>
  <c r="I397" i="6"/>
  <c r="I577" i="6"/>
  <c r="I561" i="6"/>
  <c r="I198" i="6"/>
  <c r="I589" i="6" s="1"/>
  <c r="F591" i="6"/>
  <c r="E591" i="6"/>
  <c r="I588" i="6" l="1"/>
  <c r="I591" i="6" l="1"/>
</calcChain>
</file>

<file path=xl/sharedStrings.xml><?xml version="1.0" encoding="utf-8"?>
<sst xmlns="http://schemas.openxmlformats.org/spreadsheetml/2006/main" count="559" uniqueCount="518">
  <si>
    <t>מס' כרטיס</t>
  </si>
  <si>
    <t>שם כרטיס</t>
  </si>
  <si>
    <t>תקציב</t>
  </si>
  <si>
    <t>הנחות ארנונה</t>
  </si>
  <si>
    <t>ארנונה  שוטף</t>
  </si>
  <si>
    <t>תעודות ואישורים אגרת ב</t>
  </si>
  <si>
    <t>מענק כללי</t>
  </si>
  <si>
    <t>מענקים מיועדים</t>
  </si>
  <si>
    <t>קרן צמצום פערים-מותנה</t>
  </si>
  <si>
    <t>מענקים מיוחדים=מזכירי כלפי</t>
  </si>
  <si>
    <t>מענקים מיוחדים</t>
  </si>
  <si>
    <t>רשיון עסק</t>
  </si>
  <si>
    <t>פיקוח וטרינרי</t>
  </si>
  <si>
    <t>חיסון כלבת</t>
  </si>
  <si>
    <t>הכנסות ממכירת רכב ביטחון</t>
  </si>
  <si>
    <t>הכנסות משרד הביטחון</t>
  </si>
  <si>
    <t>הכנסות ממשרד התחבורה</t>
  </si>
  <si>
    <t>אגרת בנייה</t>
  </si>
  <si>
    <t>העברה מקרן היטל השבחה ועדה</t>
  </si>
  <si>
    <t>חלוקת עודפים</t>
  </si>
  <si>
    <t>הכנסות משרד תחבורה בטיחות</t>
  </si>
  <si>
    <t>מ. תחבורה סימון והתקנים</t>
  </si>
  <si>
    <t>מכרזים</t>
  </si>
  <si>
    <t>הכנסות שונות</t>
  </si>
  <si>
    <t>הכנסות משק וכלכלה</t>
  </si>
  <si>
    <t>עיר ללא אלימות</t>
  </si>
  <si>
    <t>שיפוי הסכם שכר</t>
  </si>
  <si>
    <t>הכנסות משרד החינוך</t>
  </si>
  <si>
    <t>השתתפות הזנה גני חובה</t>
  </si>
  <si>
    <t>עוזרות לגננות</t>
  </si>
  <si>
    <t>עוזרות יוח"א</t>
  </si>
  <si>
    <t>קרן קרב גנים</t>
  </si>
  <si>
    <t>סל תרבות גנים</t>
  </si>
  <si>
    <t>משרד החינוך בטיחות וביטחון גני חובה</t>
  </si>
  <si>
    <t>בטוח /אגרות גן חובה</t>
  </si>
  <si>
    <t>ציוד ראשוני יוח"א</t>
  </si>
  <si>
    <t>השתתפות מדחי כלים-איכות סביבה</t>
  </si>
  <si>
    <t>שכל"ם גנ"י קדם חובה</t>
  </si>
  <si>
    <t>גננות עובדי מדינה</t>
  </si>
  <si>
    <t>רפורמת סייעת שנייה</t>
  </si>
  <si>
    <t>בטוח טרום חובה</t>
  </si>
  <si>
    <t>שמירה בגני ילדים</t>
  </si>
  <si>
    <t>סל תרבות טרום חובה</t>
  </si>
  <si>
    <t>סייעת רפואית</t>
  </si>
  <si>
    <t>החופש הגדול טרום חובה</t>
  </si>
  <si>
    <t>ניצנים</t>
  </si>
  <si>
    <t>מסג. חינוכית בחופשות ניצנים</t>
  </si>
  <si>
    <t>צהרון בניהול המועצה</t>
  </si>
  <si>
    <t>קרן קרב</t>
  </si>
  <si>
    <t>שרתים יוח"א</t>
  </si>
  <si>
    <t>חימום לבית הספר</t>
  </si>
  <si>
    <t>מזכירים יוח"א</t>
  </si>
  <si>
    <t>סל תרבות בית ספר</t>
  </si>
  <si>
    <t>אגרת שכפול יסודי</t>
  </si>
  <si>
    <t>תשלומי הורים-חומרים</t>
  </si>
  <si>
    <t>קרב משרד חינוך</t>
  </si>
  <si>
    <t>ניהולעצמי משופר א-ן</t>
  </si>
  <si>
    <t>ניהול עצמי משופר ז-ח</t>
  </si>
  <si>
    <t>תוספת דפנציאלי-נ. עצמי</t>
  </si>
  <si>
    <t>גמול מנהליות-נ.עצמי</t>
  </si>
  <si>
    <t>הכנסות החופש הגדול</t>
  </si>
  <si>
    <t>חיזוק הכלה והשתלבות</t>
  </si>
  <si>
    <t>חוק שילוב</t>
  </si>
  <si>
    <t>ליווי הסעות חינוך מיוחד</t>
  </si>
  <si>
    <t>קיטנה חופש גדול גנים</t>
  </si>
  <si>
    <t>תקציב מערכת גפן</t>
  </si>
  <si>
    <t>מסיבות כיתתיות</t>
  </si>
  <si>
    <t>מלגות מפעל הפיס</t>
  </si>
  <si>
    <t>שמירה בבית הספר</t>
  </si>
  <si>
    <t>קבטים</t>
  </si>
  <si>
    <t>הדרכה מעון יום</t>
  </si>
  <si>
    <t>שפי הדרכה</t>
  </si>
  <si>
    <t>בתי ספר</t>
  </si>
  <si>
    <t>פסיכולוגים חינוכיים</t>
  </si>
  <si>
    <t>הסעות צפון</t>
  </si>
  <si>
    <t>הסעות ח.מיוחד</t>
  </si>
  <si>
    <t>סייעות יוח"א</t>
  </si>
  <si>
    <t>סייעות כיתתיות</t>
  </si>
  <si>
    <t>בית ספר למוסיקה</t>
  </si>
  <si>
    <t>חיזוק מש תוכנית אוראבי התמודדות בבתי ספר</t>
  </si>
  <si>
    <t>אתגרים</t>
  </si>
  <si>
    <t>פעילות נוער וצעירים פיס</t>
  </si>
  <si>
    <t>משרד התרבות קול קורא אומונות</t>
  </si>
  <si>
    <t>מ.חינוך שכר מנהל יחידת נוער</t>
  </si>
  <si>
    <t>מעורבותחברתית ראש הממשלה</t>
  </si>
  <si>
    <t>הנגב וגליל מלגות</t>
  </si>
  <si>
    <t>עיר הילדים והנוער</t>
  </si>
  <si>
    <t>חוגי מוסיקה + בלט</t>
  </si>
  <si>
    <t>קיטנה החופש הגדול בית ספר</t>
  </si>
  <si>
    <t>הכנסות קייטנה הורים</t>
  </si>
  <si>
    <t>חוגים גביה</t>
  </si>
  <si>
    <t>סל ספורט -תרבות וספורט</t>
  </si>
  <si>
    <t>מכון כושר מעודכן</t>
  </si>
  <si>
    <t>שכר עובדי המחלק.</t>
  </si>
  <si>
    <t>הכנסות לרכישת ציוד</t>
  </si>
  <si>
    <t>הכנסות אבטחת מחלקת רווחה</t>
  </si>
  <si>
    <t>משפחות במצוקה בקהילה</t>
  </si>
  <si>
    <t>טיפול בפרט ובמשפחה</t>
  </si>
  <si>
    <t>גביה עבור מעון יום</t>
  </si>
  <si>
    <t>יצירת קשר הורים ילדים</t>
  </si>
  <si>
    <t>תוכנית קהילתית למשפחות</t>
  </si>
  <si>
    <t>מרכז טיפול באלימות</t>
  </si>
  <si>
    <t>תוכנית למניעת אלימות</t>
  </si>
  <si>
    <t>שרותים בקהילה</t>
  </si>
  <si>
    <t>טיפול בילד בקהילה</t>
  </si>
  <si>
    <t>תוכנית לאומית ילדים בסיכון</t>
  </si>
  <si>
    <t>טיפול בפגיעות מיניות</t>
  </si>
  <si>
    <t>תחנות לטיפול במשפחה</t>
  </si>
  <si>
    <t>תוכנית לילד החריג</t>
  </si>
  <si>
    <t>אחזקת ילדים בפנימיות</t>
  </si>
  <si>
    <t>תכנית עם הפנים לקהילה</t>
  </si>
  <si>
    <t>רישום משפחתונים</t>
  </si>
  <si>
    <t>רכזת משפחתונים</t>
  </si>
  <si>
    <t>ילדים במעונות יום</t>
  </si>
  <si>
    <t>משפחתונים תעשיה ומסחר</t>
  </si>
  <si>
    <t>הכנסות מפעל הפיס מעון יום</t>
  </si>
  <si>
    <t>טיפול במשפחות אומנה</t>
  </si>
  <si>
    <t>המשרד לשיוויון חברתי</t>
  </si>
  <si>
    <t>השתתפות זקנים במועדון מופ"ת</t>
  </si>
  <si>
    <t>מועדונים לזקינים</t>
  </si>
  <si>
    <t>טיפול בזקן בקהילה</t>
  </si>
  <si>
    <t>רכז מענים הכנסה</t>
  </si>
  <si>
    <t>מגן זהב הפגת בדידות לאזרחים ותיקים</t>
  </si>
  <si>
    <t>הזדקנות מיטבית</t>
  </si>
  <si>
    <t>השתתפות פרויקט זקנים</t>
  </si>
  <si>
    <t>משרד הבריאות יחידה התפתחותית</t>
  </si>
  <si>
    <t>סדור במעונות מש"ה</t>
  </si>
  <si>
    <t>סביבה תומכת</t>
  </si>
  <si>
    <t>מ. יום טיפולי- מש"ה</t>
  </si>
  <si>
    <t>מרכז יום לנכים קשים</t>
  </si>
  <si>
    <t>הסעות למ. יום -משה</t>
  </si>
  <si>
    <t>מעשי"ם</t>
  </si>
  <si>
    <t>הדרכת עיוור ובני ביתו</t>
  </si>
  <si>
    <t>שירות לילד החריג</t>
  </si>
  <si>
    <t>מ.יום אימוני משה</t>
  </si>
  <si>
    <t>הסעות נכים לתעסורה</t>
  </si>
  <si>
    <t>תעסוקה מוגנת  למוגבל</t>
  </si>
  <si>
    <t>שיקום נכים בקהילה</t>
  </si>
  <si>
    <t>תוכניות תעסוקה</t>
  </si>
  <si>
    <t>טפול בנערות במצוקה</t>
  </si>
  <si>
    <t>טיפול בנוער ובצעירים</t>
  </si>
  <si>
    <t>יתד סל גמיש</t>
  </si>
  <si>
    <t>יתד תוכניות לצעירים</t>
  </si>
  <si>
    <t>ת.קהיל.עד-י מעטפת</t>
  </si>
  <si>
    <t>התמכרויות הכנסה</t>
  </si>
  <si>
    <t>החלטת ממשלה 550 רווחה</t>
  </si>
  <si>
    <t>עבודה קהילתית</t>
  </si>
  <si>
    <t>פעולות התנדבות</t>
  </si>
  <si>
    <t>הכנסות מעון יום</t>
  </si>
  <si>
    <t>מחזור (ת.מ.י.ר.</t>
  </si>
  <si>
    <t>הכנסות מפסולת בניין</t>
  </si>
  <si>
    <t>סביבה שווה</t>
  </si>
  <si>
    <t>החזר מלוות ע"י התאגיד</t>
  </si>
  <si>
    <t>החזרות בלתי רגילות</t>
  </si>
  <si>
    <t>משרד החינוך גימלאות</t>
  </si>
  <si>
    <t>מש" ראש המועצה</t>
  </si>
  <si>
    <t>דמי שכירות דירה</t>
  </si>
  <si>
    <t>חשמל מועצה</t>
  </si>
  <si>
    <t>מים מועצה</t>
  </si>
  <si>
    <t>חומרי ניקיון</t>
  </si>
  <si>
    <t>ביטוח_המועצה</t>
  </si>
  <si>
    <t>אחזקת ריהוט המועצה</t>
  </si>
  <si>
    <t>אחזקת מבנה המועצה</t>
  </si>
  <si>
    <t>כיבודים</t>
  </si>
  <si>
    <t>טלפון מועצה</t>
  </si>
  <si>
    <t>פרסום</t>
  </si>
  <si>
    <t>ציוד משרדי למבנה המועצ</t>
  </si>
  <si>
    <t>הוצאות משפטיות עו"דין</t>
  </si>
  <si>
    <t>משפטיות</t>
  </si>
  <si>
    <t>רכישת ציוד ומכשירים</t>
  </si>
  <si>
    <t>ספרות מקצועית</t>
  </si>
  <si>
    <t>הוצאות שונות למועצה</t>
  </si>
  <si>
    <t>הוצ אינטרנט</t>
  </si>
  <si>
    <t>מערכת דיגיטציה</t>
  </si>
  <si>
    <t>טלפונים ותקשורת</t>
  </si>
  <si>
    <t>יועצת לקידום מעמד האישה</t>
  </si>
  <si>
    <t>סדנה לאומניות לנשים</t>
  </si>
  <si>
    <t>שכר מבקר פנים</t>
  </si>
  <si>
    <t>בולים  ומברקים מועצה</t>
  </si>
  <si>
    <t>שכר מנכ"ל המועצה</t>
  </si>
  <si>
    <t>השתלמויות עובדים איגוד מקצועי</t>
  </si>
  <si>
    <t>מועדון שלך השתתפות</t>
  </si>
  <si>
    <t>שכר מזכירי כלפי</t>
  </si>
  <si>
    <t>בחירות ברשויות המקומיו</t>
  </si>
  <si>
    <t>שכר סדרנים</t>
  </si>
  <si>
    <t>שכר גזברות</t>
  </si>
  <si>
    <t>שכ חשב שכר ומחשבים</t>
  </si>
  <si>
    <t>הנה"ח עבודות</t>
  </si>
  <si>
    <t>תקשורת ועיבודים</t>
  </si>
  <si>
    <t>הדפסות</t>
  </si>
  <si>
    <t>מרשם אוכלוסין</t>
  </si>
  <si>
    <t>מנהל רכש ואספקה</t>
  </si>
  <si>
    <t>מנהל גביה</t>
  </si>
  <si>
    <t>עמלות_בנקאיות</t>
  </si>
  <si>
    <t>הוצאות מימון בנקאיות</t>
  </si>
  <si>
    <t>ריבית ספקים וקרנות</t>
  </si>
  <si>
    <t>קרן פרעון עצמי</t>
  </si>
  <si>
    <t>רבית פרסום עצמי</t>
  </si>
  <si>
    <t>מלוות הצמדה</t>
  </si>
  <si>
    <t>מלוות_קרן</t>
  </si>
  <si>
    <t>הלוואת רבית</t>
  </si>
  <si>
    <t>מלווה הצמדה</t>
  </si>
  <si>
    <t>שרותי נקיון</t>
  </si>
  <si>
    <t>דלק ושמנים מטאטא</t>
  </si>
  <si>
    <t>תיקונים מטאטא</t>
  </si>
  <si>
    <t>רישוי וביטוח מטאטא</t>
  </si>
  <si>
    <t>פנוי אשפה אסוף וביעו</t>
  </si>
  <si>
    <t>פינוי קרטונים-אמניר</t>
  </si>
  <si>
    <t>פינוי גזם</t>
  </si>
  <si>
    <t>היטל הטמנה וכניסה לאתר</t>
  </si>
  <si>
    <t>פינוי חומר בניין</t>
  </si>
  <si>
    <t>משכורת תברואה</t>
  </si>
  <si>
    <t>חומרים למחלקת וטרינר</t>
  </si>
  <si>
    <t>פקוח וטרינרי</t>
  </si>
  <si>
    <t>עבודות לכידה והדברות</t>
  </si>
  <si>
    <t>חומרים לתברואה</t>
  </si>
  <si>
    <t>שתתפות כלביה -מטה אשר</t>
  </si>
  <si>
    <t>שכר קב"ט</t>
  </si>
  <si>
    <t>דמי חבר איגוד הקב"טים</t>
  </si>
  <si>
    <t>נסיעות רכב בטחון /כביש 6</t>
  </si>
  <si>
    <t>תקציב הג"א</t>
  </si>
  <si>
    <t>אחזקת מקלטים שכר</t>
  </si>
  <si>
    <t>חומרים, חלפים, בדק, ציוד התגוננות והוצ אחרות</t>
  </si>
  <si>
    <t>בטוח מרכיבי התגוננות</t>
  </si>
  <si>
    <t>אחזקת מקלטים דו תכליתיים</t>
  </si>
  <si>
    <t>חשמל למקלטים</t>
  </si>
  <si>
    <t>שיפוץ מקלטים</t>
  </si>
  <si>
    <t>רכש אמצעים לחירום</t>
  </si>
  <si>
    <t>מחסן חירום רשותי</t>
  </si>
  <si>
    <t>מערכת שליטה ובקרה לחירום</t>
  </si>
  <si>
    <t>אחזקת מרכזי הפעלה לרשות</t>
  </si>
  <si>
    <t>אחזקת נגררים ייעודיים לחירום</t>
  </si>
  <si>
    <t>מים מקלטים</t>
  </si>
  <si>
    <t>פרסומים /הדרכה</t>
  </si>
  <si>
    <t>צרכים מיוחדים לחירום</t>
  </si>
  <si>
    <t>רכב ביטחון</t>
  </si>
  <si>
    <t>חשמל תאורת בטחון</t>
  </si>
  <si>
    <t>אחזקה  לרכב בטחון</t>
  </si>
  <si>
    <t>רישוי וביטוח רכב בטחון</t>
  </si>
  <si>
    <t>תקציב האפוטרופוס הכללי</t>
  </si>
  <si>
    <t>הוצאות מלחמה נגב וגליל</t>
  </si>
  <si>
    <t>רכישת ציודתקציב חרום JNF</t>
  </si>
  <si>
    <t>שכר מהנדס העיר</t>
  </si>
  <si>
    <t>דמי חבר איגוד מהנדסים</t>
  </si>
  <si>
    <t>עובדי מחלקת הנדסה</t>
  </si>
  <si>
    <t>תכנון ובניין עיר</t>
  </si>
  <si>
    <t>עבודות מדידה</t>
  </si>
  <si>
    <t>מחלקת הנדסה</t>
  </si>
  <si>
    <t>מכסות ועדה מקומית</t>
  </si>
  <si>
    <t>בטיחות בדרכים</t>
  </si>
  <si>
    <t>סימונים והתקנים</t>
  </si>
  <si>
    <t>חומרים לאחזקת כבישים</t>
  </si>
  <si>
    <t>רישוי ובטוח טרקטור</t>
  </si>
  <si>
    <t>כלים לאחזקת כבישים</t>
  </si>
  <si>
    <t>אחזקת כבישים</t>
  </si>
  <si>
    <t>אחזקת טרקטור</t>
  </si>
  <si>
    <t>תיקונים טרקטור+ביטוח</t>
  </si>
  <si>
    <t>דרכים ומדרכות -ניקיון</t>
  </si>
  <si>
    <t>טרקטור סולר</t>
  </si>
  <si>
    <t>דלק מיול</t>
  </si>
  <si>
    <t>תיקוני מיול</t>
  </si>
  <si>
    <t>בטוח ורישוי מיול</t>
  </si>
  <si>
    <t>עבודות קבלניות תאורת כ</t>
  </si>
  <si>
    <t>חשמל רחובות</t>
  </si>
  <si>
    <t>פיתוח דרכים חקלאיות</t>
  </si>
  <si>
    <t>מים גינון ליד מגרש כדו</t>
  </si>
  <si>
    <t>גנים ונטיעות גינות ציבוריות</t>
  </si>
  <si>
    <t>הוצאות אחרות לחגים</t>
  </si>
  <si>
    <t>מתנות לעובדים</t>
  </si>
  <si>
    <t>עיר ללא אלימות שכר</t>
  </si>
  <si>
    <t>מלחמה באלכוהול וסמים(עיר ללא אלימות)</t>
  </si>
  <si>
    <t>השתת' אשכול גליל מערבי</t>
  </si>
  <si>
    <t>דמי חבר לשלטון המיקומי</t>
  </si>
  <si>
    <t>השתתפות רשות ניקוז</t>
  </si>
  <si>
    <t>השתתפות קו עימות</t>
  </si>
  <si>
    <t>השתתפות ועד ארצי לערבי</t>
  </si>
  <si>
    <t>שרותים שונים</t>
  </si>
  <si>
    <t>דמי חבר איגוד מקצועי</t>
  </si>
  <si>
    <t>פיתוח ועידוד תיירות</t>
  </si>
  <si>
    <t>מחלקת חינוך</t>
  </si>
  <si>
    <t>שכר מנהל מחלקת חינוך</t>
  </si>
  <si>
    <t>סל תרבות</t>
  </si>
  <si>
    <t>מערכת חינוך מטרופולונט</t>
  </si>
  <si>
    <t>שכר מתמחים בית ספר</t>
  </si>
  <si>
    <t>עוזרות גננות חובה</t>
  </si>
  <si>
    <t>אחזקת מבנה</t>
  </si>
  <si>
    <t>מים גני חובה</t>
  </si>
  <si>
    <t>חומרי נקיון גני חובה</t>
  </si>
  <si>
    <t>טלפון גני ילדים חובה</t>
  </si>
  <si>
    <t>חומרים מתכלים גני חובה</t>
  </si>
  <si>
    <t>כלים מכשירים וציוד חוב</t>
  </si>
  <si>
    <t>הזנה גני ילדים חובה</t>
  </si>
  <si>
    <t>הוצאות בטיחות ובטחון גני חובה</t>
  </si>
  <si>
    <t>ממלאות מקום עוזרות</t>
  </si>
  <si>
    <t>סייעות צמודות</t>
  </si>
  <si>
    <t>רכישת מדחי כלים</t>
  </si>
  <si>
    <t>עוזרות לגננות טרום חוב</t>
  </si>
  <si>
    <t>חשמל גני ילדים</t>
  </si>
  <si>
    <t>מים גנים טרום חובה</t>
  </si>
  <si>
    <t>חומרי נקיון טרום חובה</t>
  </si>
  <si>
    <t>טלפון גני ילדים</t>
  </si>
  <si>
    <t>חומרים מתכלים טרום חוב</t>
  </si>
  <si>
    <t>כלים מכשירים וציוד טרו</t>
  </si>
  <si>
    <t>גננות עובדות מדינה</t>
  </si>
  <si>
    <t>ציוד וריהוט טרום חובה</t>
  </si>
  <si>
    <t>גננות עובדי מדינה תקן</t>
  </si>
  <si>
    <t>סייעת שניה</t>
  </si>
  <si>
    <t>ציוד העשרה סייעת שנייה</t>
  </si>
  <si>
    <t>החופש הגדול גנים</t>
  </si>
  <si>
    <t>פעילות גנים</t>
  </si>
  <si>
    <t>קייטנה לגנים</t>
  </si>
  <si>
    <t>סייעת רפואית טרום חובה</t>
  </si>
  <si>
    <t>החופש הגדול גני ילדים</t>
  </si>
  <si>
    <t>הנגשת גנים</t>
  </si>
  <si>
    <t>צהרון שכר</t>
  </si>
  <si>
    <t>צהרון</t>
  </si>
  <si>
    <t>מזכירים</t>
  </si>
  <si>
    <t>שרתים</t>
  </si>
  <si>
    <t>אחזקת בית ספר</t>
  </si>
  <si>
    <t>חשמל בית ספר</t>
  </si>
  <si>
    <t>מים ב"ס</t>
  </si>
  <si>
    <t>חומרי ניקיון בית ספר</t>
  </si>
  <si>
    <t>ציוד משרדי מתכלה בי"הס</t>
  </si>
  <si>
    <t>טלפון בית ספר</t>
  </si>
  <si>
    <t>רכישת כלים וציוד</t>
  </si>
  <si>
    <t>עבודות ניקיון בית ספר</t>
  </si>
  <si>
    <t>חותם</t>
  </si>
  <si>
    <t>שירותי מנב"ס</t>
  </si>
  <si>
    <t>פעילות מדעית בי"ס</t>
  </si>
  <si>
    <t>אחזקת ציוד מזגנים</t>
  </si>
  <si>
    <t>החופש הגדול בית ספר</t>
  </si>
  <si>
    <t>החופש הגדול</t>
  </si>
  <si>
    <t>הסעות חינוך מיוחד</t>
  </si>
  <si>
    <t>הכלה והשתלבות</t>
  </si>
  <si>
    <t>סייעות צמודות חוק שילוב</t>
  </si>
  <si>
    <t>בית ספר למצוינות</t>
  </si>
  <si>
    <t>קרן קרב משרד חינוך</t>
  </si>
  <si>
    <t>מערכת גפן</t>
  </si>
  <si>
    <t>גפן השתתפות מועצה</t>
  </si>
  <si>
    <t>אגרת תלמידי חוץ-רגיל</t>
  </si>
  <si>
    <t>קבס</t>
  </si>
  <si>
    <t>שמירה</t>
  </si>
  <si>
    <t>פסיכולוג חינוכי</t>
  </si>
  <si>
    <t>הדרכת פסיכולוג</t>
  </si>
  <si>
    <t>הוצאות לפסיכולוג</t>
  </si>
  <si>
    <t>בית ספר מקדם בריאות</t>
  </si>
  <si>
    <t>בטוח תלמידים</t>
  </si>
  <si>
    <t>רכישת כרטיסיות -נתיב</t>
  </si>
  <si>
    <t>הסעות חינוך רגיל מסלול</t>
  </si>
  <si>
    <t>בית ספר למוסיקה פעילות</t>
  </si>
  <si>
    <t>תוכנית אור</t>
  </si>
  <si>
    <t>אתגרים קול קורא</t>
  </si>
  <si>
    <t>פעולות תרבות</t>
  </si>
  <si>
    <t>קול קורא אומנוע-סל"ע</t>
  </si>
  <si>
    <t>הוצאות ספרייה</t>
  </si>
  <si>
    <t>שכר עובד ספריה</t>
  </si>
  <si>
    <t>חשמל מתנס</t>
  </si>
  <si>
    <t>מים מתנס ואולם ספורט</t>
  </si>
  <si>
    <t>טלפון מתנס</t>
  </si>
  <si>
    <t>פעילויות במתנ"ס</t>
  </si>
  <si>
    <t>הוצאות עבור המתנ"ס</t>
  </si>
  <si>
    <t>מעשים טובים</t>
  </si>
  <si>
    <t>שכר עובדי קיטנה</t>
  </si>
  <si>
    <t>הוצאות אולם ספורט</t>
  </si>
  <si>
    <t>פעילות מעורבות חברתית</t>
  </si>
  <si>
    <t>הצטידות מעורבות חברתית</t>
  </si>
  <si>
    <t>שכר רכז מעורבות חברתית</t>
  </si>
  <si>
    <t>מלגות הנגב והגליל</t>
  </si>
  <si>
    <t>שכר</t>
  </si>
  <si>
    <t>חוגי מוזיקה</t>
  </si>
  <si>
    <t>רכז/ת חוגים במסגרת אתגרים</t>
  </si>
  <si>
    <t>שכר מדריכי קיטנה-נוער וצעירים</t>
  </si>
  <si>
    <t>החופש הגדול בית ספרניהול ותפעול</t>
  </si>
  <si>
    <t>החופש הגדול -החברה לפיתוח משאבי אנוש</t>
  </si>
  <si>
    <t>חופש גדול ב"ס שמירה</t>
  </si>
  <si>
    <t>פעילות נוער וצעירים קיטנה</t>
  </si>
  <si>
    <t>קיטנה מא-ו</t>
  </si>
  <si>
    <t>רכז נוער</t>
  </si>
  <si>
    <t>אחזקת מגרש כדורגל</t>
  </si>
  <si>
    <t>שכר אחזקה</t>
  </si>
  <si>
    <t>הוצאות מגרש כדורגל</t>
  </si>
  <si>
    <t>מים מגרש כדורגל</t>
  </si>
  <si>
    <t>חשמל מגקש כדורגל</t>
  </si>
  <si>
    <t>תמיכות בספורט</t>
  </si>
  <si>
    <t>חשמל מרפאת אם וילד</t>
  </si>
  <si>
    <t>מים מרפאת האם וילד</t>
  </si>
  <si>
    <t>יחידה התפתחותית</t>
  </si>
  <si>
    <t>שכר נהג אמבולנס</t>
  </si>
  <si>
    <t>מגן דוד אדום השתתפות</t>
  </si>
  <si>
    <t>מחלקת רווחה</t>
  </si>
  <si>
    <t>טלפון מחלקת רווחה</t>
  </si>
  <si>
    <t>ציוד ומחשוב מ.רווחה</t>
  </si>
  <si>
    <t>שכר אב</t>
  </si>
  <si>
    <t>אבטחת מחלקת רווחה</t>
  </si>
  <si>
    <t>טיפול בפרט ובמשפחה ה מעודכן</t>
  </si>
  <si>
    <t>טיפול בפרט ומשפחה</t>
  </si>
  <si>
    <t>יצירת קשר</t>
  </si>
  <si>
    <t>שרותים בקהילה שח"א</t>
  </si>
  <si>
    <t>טיפול  לילד בקהילה/רווחה</t>
  </si>
  <si>
    <t>תוכנית לאומית ילדים ונוער</t>
  </si>
  <si>
    <t>טיפול בפגעות מיניות</t>
  </si>
  <si>
    <t>שכר מועדונית 1</t>
  </si>
  <si>
    <t>מועדונית -הוצ.רשות</t>
  </si>
  <si>
    <t>עם הפנים לקהילה</t>
  </si>
  <si>
    <t>שכר מעון יום</t>
  </si>
  <si>
    <t>שכר רכזת משפחתונים</t>
  </si>
  <si>
    <t>ביטוח משפחתונים</t>
  </si>
  <si>
    <t>משפחתונים -מטפלות</t>
  </si>
  <si>
    <t>ילדים במעון יום מועצה</t>
  </si>
  <si>
    <t>הוצאות מעון יום</t>
  </si>
  <si>
    <t>חשמל מעון יום</t>
  </si>
  <si>
    <t>חשמל מועדון פיס לקשיש</t>
  </si>
  <si>
    <t>טלפון מועדון לקשיש</t>
  </si>
  <si>
    <t>הוצאות משרד שוויון חברתי</t>
  </si>
  <si>
    <t>הוצאות מועדון לקשיש</t>
  </si>
  <si>
    <t>הוצאות בית הקשיש</t>
  </si>
  <si>
    <t>מועדונים לזקנים-הוצ.רש</t>
  </si>
  <si>
    <t>הוצאות מועדון זקנים-פיס</t>
  </si>
  <si>
    <t>רכז מענים</t>
  </si>
  <si>
    <t>שכרהזדקנות מיטבית מועשר</t>
  </si>
  <si>
    <t>מועדון מועשר לזקינים</t>
  </si>
  <si>
    <t>נקיון מועדון פייס</t>
  </si>
  <si>
    <t>מ. יום טיפולי - מש"ה</t>
  </si>
  <si>
    <t>הסעות למרכז יום</t>
  </si>
  <si>
    <t>הסעות למעון יום משה</t>
  </si>
  <si>
    <t>מ.יום שיקומי לנכים</t>
  </si>
  <si>
    <t>מ. יום אימוני משה</t>
  </si>
  <si>
    <t>הסעות נכים לתעסוקה</t>
  </si>
  <si>
    <t>תעסוקה מוגנת למוגבל</t>
  </si>
  <si>
    <t>יתד</t>
  </si>
  <si>
    <t>יתד תוכניות תעסוקה</t>
  </si>
  <si>
    <t>מ. קהילה. עד-י מעטפת</t>
  </si>
  <si>
    <t>ת.קהילה- עד-י מעטפת</t>
  </si>
  <si>
    <t>התמכרויות הוצאה</t>
  </si>
  <si>
    <t>החלטת הממשלה רווחה 550</t>
  </si>
  <si>
    <t>רכז מתנדבים</t>
  </si>
  <si>
    <t>סל התנדבות</t>
  </si>
  <si>
    <t>מים בית קברות</t>
  </si>
  <si>
    <t>השתת' איכות סביבה</t>
  </si>
  <si>
    <t>הוצאות רישוי עסקים</t>
  </si>
  <si>
    <t>פרויקט סביבתי</t>
  </si>
  <si>
    <t>שכר בלתי רגיל 1</t>
  </si>
  <si>
    <t>שכר בלתי רגיל</t>
  </si>
  <si>
    <t>השתת' עמותת גימלאים</t>
  </si>
  <si>
    <t>הוצ</t>
  </si>
  <si>
    <t>פיצויים</t>
  </si>
  <si>
    <t>פיצויי נזקים</t>
  </si>
  <si>
    <t>הצעה מעודכנת 30.11.2023</t>
  </si>
  <si>
    <t xml:space="preserve">שינוי תוספת </t>
  </si>
  <si>
    <t xml:space="preserve">הפחתה </t>
  </si>
  <si>
    <t xml:space="preserve">סה"כ תשלומים </t>
  </si>
  <si>
    <t xml:space="preserve">סה"כ תקבולים </t>
  </si>
  <si>
    <t>משרד חינוך ציוג חרום</t>
  </si>
  <si>
    <t>אפוטרופוס כללי -קרן תביעות ייצוגיות</t>
  </si>
  <si>
    <t>הנגב והגליל ציוד חרום</t>
  </si>
  <si>
    <t>הכנסות מהקרן הלאומית היהודית</t>
  </si>
  <si>
    <t xml:space="preserve">הכנסות מהסוכנות היהודית </t>
  </si>
  <si>
    <t xml:space="preserve">משרד הפנים שיפוי נזקי חרבות ברזל </t>
  </si>
  <si>
    <t xml:space="preserve">תרבות וספורט חרום -חרבות ברזל </t>
  </si>
  <si>
    <t>הסוכנות היהודית -</t>
  </si>
  <si>
    <t>הוצאות חרום חרבות ברזל-לשיפוי</t>
  </si>
  <si>
    <t>הוצאות מלחמה הפגה-תרבות וספורט</t>
  </si>
  <si>
    <t>ציוד חרום- משרד החינוך</t>
  </si>
  <si>
    <t xml:space="preserve">קרן שלם-חרבות ברזל </t>
  </si>
  <si>
    <t>קרן שלם הוצאה-חרבות ברזל</t>
  </si>
  <si>
    <t xml:space="preserve">ניצנים בחופשות </t>
  </si>
  <si>
    <t xml:space="preserve">תקציב מעודכן 1 </t>
  </si>
  <si>
    <t xml:space="preserve">הכנסות שוויון חברתי </t>
  </si>
  <si>
    <t xml:space="preserve">הנגשת גנים </t>
  </si>
  <si>
    <t>החופש הגדול גביה מהורים</t>
  </si>
  <si>
    <t xml:space="preserve">קיטנת מדעים </t>
  </si>
  <si>
    <t>הכנסות מהלוואה למימון תוספת שכר מוניציפאלי</t>
  </si>
  <si>
    <t>קיטנת מדעים</t>
  </si>
  <si>
    <t>החלטה 550 שכר</t>
  </si>
  <si>
    <t>קרן שלם-תוכנית אור</t>
  </si>
  <si>
    <t xml:space="preserve"> שכר טפול בנערות במצוקה/נוצ"צ</t>
  </si>
  <si>
    <t xml:space="preserve">משרד החקלאות פיצוי נזקים </t>
  </si>
  <si>
    <t>הכנסות משרד הביטחון-ציוד צחי</t>
  </si>
  <si>
    <t>לידה עד 3</t>
  </si>
  <si>
    <t xml:space="preserve">פרק </t>
  </si>
  <si>
    <t xml:space="preserve">סעיף </t>
  </si>
  <si>
    <t xml:space="preserve">הוצאות תרבות -משיב רוח </t>
  </si>
  <si>
    <t>שמרטפיה</t>
  </si>
  <si>
    <t>גני חובה/אגרת בית ספר</t>
  </si>
  <si>
    <t>סה"כ פרק ארנונה 11</t>
  </si>
  <si>
    <t xml:space="preserve">סה"כ עצמיות חינוך </t>
  </si>
  <si>
    <t xml:space="preserve">תקבולים משרד חינוך </t>
  </si>
  <si>
    <t xml:space="preserve">תקבולים משרד רווחה </t>
  </si>
  <si>
    <t xml:space="preserve">תקבולים ממשלתיים אחרים </t>
  </si>
  <si>
    <t xml:space="preserve">יתר עצמיות </t>
  </si>
  <si>
    <t xml:space="preserve">עצמיות רווחה </t>
  </si>
  <si>
    <t xml:space="preserve">סה"כ מענקי משרד פנים </t>
  </si>
  <si>
    <t xml:space="preserve">סה"כ שכר חינוך </t>
  </si>
  <si>
    <t xml:space="preserve">סה"כ שכר רווחה </t>
  </si>
  <si>
    <t xml:space="preserve">סה"כ שכר כללי </t>
  </si>
  <si>
    <t xml:space="preserve">סה"כ פעולות חינוך </t>
  </si>
  <si>
    <t xml:space="preserve">סה"כ פעולות רווחה </t>
  </si>
  <si>
    <t>סה"הוצאות מימון</t>
  </si>
  <si>
    <t>פרעון הלוו אחרות</t>
  </si>
  <si>
    <t xml:space="preserve">סה"כ הלוואות ביוב </t>
  </si>
  <si>
    <t xml:space="preserve">סה" פרעון מלוות </t>
  </si>
  <si>
    <t xml:space="preserve">סה"כ הוצאות רווחה </t>
  </si>
  <si>
    <t>סה"כ הוצאות חינוך</t>
  </si>
  <si>
    <t xml:space="preserve">סה"כ פעולות 61 </t>
  </si>
  <si>
    <t xml:space="preserve">סה" פעולות 62 </t>
  </si>
  <si>
    <t>סה,כ"כ</t>
  </si>
  <si>
    <t xml:space="preserve">סה"כ פעולות 72 </t>
  </si>
  <si>
    <t xml:space="preserve">סה"כ 73 </t>
  </si>
  <si>
    <t xml:space="preserve">סה"כ 74 פעולות  </t>
  </si>
  <si>
    <t xml:space="preserve">סה"כ פעולות 76 </t>
  </si>
  <si>
    <t xml:space="preserve">סה"כ פעולות 82 </t>
  </si>
  <si>
    <t>סה"כ פרק 83</t>
  </si>
  <si>
    <t>סה"כ פעולות פרק 87</t>
  </si>
  <si>
    <t xml:space="preserve">סה"כ הנהלה וכלליות </t>
  </si>
  <si>
    <t xml:space="preserve">תקבולים ביכוי  תשלומים </t>
  </si>
  <si>
    <t xml:space="preserve">ארנונה מותנה </t>
  </si>
  <si>
    <t xml:space="preserve">הוצאות מותנות </t>
  </si>
  <si>
    <t>ארנונהפיגורים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</si>
</sst>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0" fillId="0" borderId="0" xfId="0" applyAlignment="1">
      <alignment wrapText="1"/>
    </xf>
    <xf numFmtId="0" fontId="18" fillId="0" borderId="0" xfId="0" applyFont="1" applyFill="1"/>
    <xf numFmtId="164" fontId="18" fillId="0" borderId="0" xfId="42" applyNumberFormat="1" applyFont="1" applyFill="1" applyAlignment="1"/>
    <xf numFmtId="43" fontId="18" fillId="0" borderId="0" xfId="42" applyFont="1" applyFill="1"/>
    <xf numFmtId="0" fontId="0" fillId="0" borderId="0" xfId="0" applyFill="1"/>
    <xf numFmtId="4" fontId="0" fillId="0" borderId="0" xfId="0" applyNumberFormat="1" applyFill="1"/>
    <xf numFmtId="164" fontId="0" fillId="0" borderId="0" xfId="42" applyNumberFormat="1" applyFont="1" applyFill="1" applyAlignment="1"/>
    <xf numFmtId="43" fontId="0" fillId="0" borderId="0" xfId="42" applyFont="1" applyFill="1"/>
    <xf numFmtId="0" fontId="0" fillId="0" borderId="0" xfId="0" applyFill="1" applyAlignment="1">
      <alignment wrapText="1"/>
    </xf>
    <xf numFmtId="4" fontId="0" fillId="0" borderId="0" xfId="0" applyNumberFormat="1" applyFill="1" applyAlignment="1">
      <alignment wrapText="1"/>
    </xf>
    <xf numFmtId="164" fontId="0" fillId="0" borderId="0" xfId="42" applyNumberFormat="1" applyFont="1" applyFill="1" applyAlignment="1">
      <alignment wrapText="1"/>
    </xf>
    <xf numFmtId="43" fontId="0" fillId="0" borderId="0" xfId="42" applyFont="1" applyFill="1" applyAlignment="1">
      <alignment wrapText="1"/>
    </xf>
    <xf numFmtId="4" fontId="18" fillId="0" borderId="0" xfId="0" applyNumberFormat="1" applyFont="1" applyFill="1"/>
    <xf numFmtId="164" fontId="18" fillId="0" borderId="0" xfId="42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0" fillId="0" borderId="0" xfId="0" applyNumberFormat="1" applyFill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Comma" xfId="42" builtinId="3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9"/>
  <sheetViews>
    <sheetView rightToLeft="1" tabSelected="1" zoomScale="130" zoomScaleNormal="130" workbookViewId="0">
      <selection activeCell="F596" sqref="F596"/>
    </sheetView>
  </sheetViews>
  <sheetFormatPr defaultRowHeight="14.25" x14ac:dyDescent="0.2"/>
  <cols>
    <col min="1" max="2" width="9" style="17"/>
    <col min="3" max="3" width="18" style="6" bestFit="1" customWidth="1"/>
    <col min="4" max="4" width="35.25" style="6" bestFit="1" customWidth="1"/>
    <col min="5" max="6" width="12.875" style="6" bestFit="1" customWidth="1"/>
    <col min="7" max="7" width="11.875" style="8" bestFit="1" customWidth="1"/>
    <col min="8" max="8" width="12.875" style="9" bestFit="1" customWidth="1"/>
    <col min="9" max="9" width="22" style="6" bestFit="1" customWidth="1"/>
    <col min="10" max="10" width="14" style="6" bestFit="1" customWidth="1"/>
    <col min="11" max="11" width="11.25" style="6" bestFit="1" customWidth="1"/>
  </cols>
  <sheetData>
    <row r="1" spans="1:13" s="1" customFormat="1" ht="15" x14ac:dyDescent="0.25">
      <c r="A1" s="16" t="s">
        <v>480</v>
      </c>
      <c r="B1" s="16" t="s">
        <v>479</v>
      </c>
      <c r="C1" s="3" t="s">
        <v>0</v>
      </c>
      <c r="D1" s="3" t="s">
        <v>1</v>
      </c>
      <c r="E1" s="3" t="s">
        <v>2</v>
      </c>
      <c r="F1" s="3" t="s">
        <v>466</v>
      </c>
      <c r="G1" s="4" t="s">
        <v>448</v>
      </c>
      <c r="H1" s="5" t="s">
        <v>449</v>
      </c>
      <c r="I1" s="3" t="s">
        <v>447</v>
      </c>
      <c r="J1" s="3"/>
      <c r="K1" s="3"/>
    </row>
    <row r="2" spans="1:13" x14ac:dyDescent="0.2">
      <c r="A2" s="17" t="str">
        <f>MID(C2,8,3)</f>
        <v>108</v>
      </c>
      <c r="B2" s="17" t="str">
        <f>MID(C2,2,2)</f>
        <v>11</v>
      </c>
      <c r="C2" s="6">
        <v>1111000108</v>
      </c>
      <c r="D2" s="6" t="s">
        <v>3</v>
      </c>
      <c r="E2" s="7">
        <v>1300000</v>
      </c>
      <c r="F2" s="7">
        <v>1300000</v>
      </c>
      <c r="I2" s="7">
        <f>F2+G2-H2</f>
        <v>1300000</v>
      </c>
    </row>
    <row r="3" spans="1:13" x14ac:dyDescent="0.2">
      <c r="A3" s="17" t="str">
        <f>MID(C3,8,3)</f>
        <v>110</v>
      </c>
      <c r="B3" s="17" t="str">
        <f>MID(C3,2,2)</f>
        <v>11</v>
      </c>
      <c r="C3" s="6">
        <v>1111100110</v>
      </c>
      <c r="D3" s="6" t="s">
        <v>4</v>
      </c>
      <c r="E3" s="7">
        <v>3450000</v>
      </c>
      <c r="F3" s="7">
        <v>3450000</v>
      </c>
      <c r="H3" s="9">
        <v>200000</v>
      </c>
      <c r="I3" s="7">
        <f>F3+G3-H3</f>
        <v>3250000</v>
      </c>
    </row>
    <row r="4" spans="1:13" x14ac:dyDescent="0.2">
      <c r="A4" s="17" t="str">
        <f>MID(C4,8,3)</f>
        <v>110</v>
      </c>
      <c r="B4" s="17" t="str">
        <f>MID(C4,2,2)</f>
        <v>11</v>
      </c>
      <c r="C4" s="6">
        <v>1111200110</v>
      </c>
      <c r="D4" s="6" t="s">
        <v>517</v>
      </c>
      <c r="E4" s="7">
        <v>565000</v>
      </c>
      <c r="F4" s="7">
        <v>565000</v>
      </c>
      <c r="H4" s="9">
        <v>160000</v>
      </c>
      <c r="I4" s="7">
        <f>F4+G4-H4</f>
        <v>405000</v>
      </c>
    </row>
    <row r="5" spans="1:13" x14ac:dyDescent="0.2">
      <c r="C5" s="6">
        <v>1111210110</v>
      </c>
      <c r="D5" s="6" t="s">
        <v>515</v>
      </c>
      <c r="E5" s="7"/>
      <c r="F5" s="7"/>
      <c r="G5" s="8">
        <v>360000</v>
      </c>
      <c r="I5" s="7">
        <f>F5+G5-H5</f>
        <v>360000</v>
      </c>
    </row>
    <row r="6" spans="1:13" s="1" customFormat="1" ht="15" x14ac:dyDescent="0.25">
      <c r="A6" s="16"/>
      <c r="B6" s="16"/>
      <c r="C6" s="3"/>
      <c r="D6" s="3" t="s">
        <v>484</v>
      </c>
      <c r="E6" s="14">
        <f>SUM(E2:E5)</f>
        <v>5315000</v>
      </c>
      <c r="F6" s="14">
        <f t="shared" ref="F6:I6" si="0">SUM(F2:F5)</f>
        <v>5315000</v>
      </c>
      <c r="G6" s="14">
        <f t="shared" si="0"/>
        <v>360000</v>
      </c>
      <c r="H6" s="14">
        <f t="shared" si="0"/>
        <v>360000</v>
      </c>
      <c r="I6" s="14">
        <f t="shared" si="0"/>
        <v>5315000</v>
      </c>
      <c r="J6" s="3"/>
      <c r="K6" s="3"/>
    </row>
    <row r="7" spans="1:13" s="1" customFormat="1" ht="15" x14ac:dyDescent="0.25">
      <c r="A7" s="16"/>
      <c r="B7" s="16"/>
      <c r="C7" s="3"/>
      <c r="D7" s="3"/>
      <c r="E7" s="14"/>
      <c r="F7" s="14"/>
      <c r="G7" s="14"/>
      <c r="H7" s="14"/>
      <c r="I7" s="14"/>
      <c r="J7" s="3"/>
      <c r="K7" s="3"/>
    </row>
    <row r="8" spans="1:13" x14ac:dyDescent="0.2">
      <c r="A8" s="17" t="str">
        <f t="shared" ref="A8:A32" si="1">MID(C8,8,3)</f>
        <v>220</v>
      </c>
      <c r="B8" s="17" t="str">
        <f t="shared" ref="B8:B32" si="2">MID(C8,2,2)</f>
        <v>12</v>
      </c>
      <c r="C8" s="6">
        <v>1121000220</v>
      </c>
      <c r="D8" s="6" t="s">
        <v>5</v>
      </c>
      <c r="I8" s="7">
        <f>F8+G8-H8</f>
        <v>0</v>
      </c>
    </row>
    <row r="9" spans="1:13" x14ac:dyDescent="0.2">
      <c r="A9" s="17" t="str">
        <f t="shared" si="1"/>
        <v>420</v>
      </c>
      <c r="B9" s="17" t="str">
        <f t="shared" si="2"/>
        <v>21</v>
      </c>
      <c r="C9" s="6">
        <v>1213000420</v>
      </c>
      <c r="D9" s="6" t="s">
        <v>11</v>
      </c>
      <c r="E9" s="7">
        <v>2000</v>
      </c>
      <c r="F9" s="7">
        <v>2000</v>
      </c>
      <c r="I9" s="7">
        <f>F9+G9-H9</f>
        <v>2000</v>
      </c>
    </row>
    <row r="10" spans="1:13" x14ac:dyDescent="0.2">
      <c r="A10" s="17" t="str">
        <f t="shared" si="1"/>
        <v>420</v>
      </c>
      <c r="B10" s="17" t="str">
        <f t="shared" si="2"/>
        <v>21</v>
      </c>
      <c r="C10" s="6">
        <v>1214300420</v>
      </c>
      <c r="D10" s="6" t="s">
        <v>13</v>
      </c>
      <c r="E10" s="7">
        <v>2000</v>
      </c>
      <c r="F10" s="7">
        <v>2000</v>
      </c>
      <c r="I10" s="7">
        <f>F10+G10-H10</f>
        <v>2000</v>
      </c>
    </row>
    <row r="11" spans="1:13" x14ac:dyDescent="0.2">
      <c r="A11" s="17" t="str">
        <f t="shared" si="1"/>
        <v>790</v>
      </c>
      <c r="B11" s="17" t="str">
        <f t="shared" si="2"/>
        <v>21</v>
      </c>
      <c r="C11" s="6">
        <v>1214200790</v>
      </c>
      <c r="D11" s="6" t="s">
        <v>12</v>
      </c>
      <c r="E11" s="7">
        <v>10000</v>
      </c>
      <c r="F11" s="7">
        <v>10000</v>
      </c>
      <c r="H11" s="9">
        <v>10000</v>
      </c>
      <c r="I11" s="7">
        <f>F11+G11-H11</f>
        <v>0</v>
      </c>
    </row>
    <row r="12" spans="1:13" x14ac:dyDescent="0.2">
      <c r="A12" s="17" t="str">
        <f t="shared" si="1"/>
        <v>420</v>
      </c>
      <c r="B12" s="17" t="str">
        <f t="shared" si="2"/>
        <v>22</v>
      </c>
      <c r="C12" s="6">
        <v>1223000420</v>
      </c>
      <c r="D12" s="6" t="s">
        <v>14</v>
      </c>
      <c r="E12" s="7">
        <v>38000</v>
      </c>
      <c r="F12" s="7">
        <v>38000</v>
      </c>
      <c r="I12" s="7">
        <f>F12+G12-H12</f>
        <v>38000</v>
      </c>
    </row>
    <row r="13" spans="1:13" x14ac:dyDescent="0.2">
      <c r="A13" s="17" t="str">
        <f t="shared" si="1"/>
        <v>750</v>
      </c>
      <c r="B13" s="17" t="str">
        <f t="shared" si="2"/>
        <v>22</v>
      </c>
      <c r="C13" s="6">
        <v>1229987750</v>
      </c>
      <c r="D13" s="6" t="s">
        <v>456</v>
      </c>
      <c r="E13" s="7"/>
      <c r="F13" s="7"/>
      <c r="G13" s="8">
        <v>300000</v>
      </c>
      <c r="I13" s="7">
        <f>F13+G13-H13</f>
        <v>300000</v>
      </c>
    </row>
    <row r="14" spans="1:13" x14ac:dyDescent="0.2">
      <c r="A14" s="17" t="str">
        <f t="shared" si="1"/>
        <v>750</v>
      </c>
      <c r="B14" s="17" t="str">
        <f t="shared" si="2"/>
        <v>22</v>
      </c>
      <c r="C14" s="6">
        <v>1229999750</v>
      </c>
      <c r="D14" s="6" t="s">
        <v>455</v>
      </c>
      <c r="E14" s="7"/>
      <c r="F14" s="7"/>
      <c r="G14" s="8">
        <v>18000</v>
      </c>
      <c r="I14" s="7">
        <f>F14+G14-H14</f>
        <v>18000</v>
      </c>
    </row>
    <row r="15" spans="1:13" s="6" customFormat="1" x14ac:dyDescent="0.2">
      <c r="A15" s="17" t="str">
        <f t="shared" si="1"/>
        <v>790</v>
      </c>
      <c r="B15" s="17" t="str">
        <f t="shared" si="2"/>
        <v>22</v>
      </c>
      <c r="C15" s="6">
        <v>1229889790</v>
      </c>
      <c r="D15" s="6" t="s">
        <v>463</v>
      </c>
      <c r="E15" s="7"/>
      <c r="F15" s="7"/>
      <c r="G15" s="8">
        <v>20000</v>
      </c>
      <c r="H15" s="9"/>
      <c r="I15" s="7">
        <f>F15+G15-H15</f>
        <v>20000</v>
      </c>
      <c r="L15"/>
      <c r="M15"/>
    </row>
    <row r="16" spans="1:13" s="6" customFormat="1" x14ac:dyDescent="0.2">
      <c r="A16" s="17" t="str">
        <f t="shared" si="1"/>
        <v>290</v>
      </c>
      <c r="B16" s="17" t="str">
        <f t="shared" si="2"/>
        <v>23</v>
      </c>
      <c r="C16" s="6">
        <v>1233400290</v>
      </c>
      <c r="D16" s="6" t="s">
        <v>17</v>
      </c>
      <c r="E16" s="7">
        <v>250000</v>
      </c>
      <c r="F16" s="7">
        <v>250000</v>
      </c>
      <c r="G16" s="8"/>
      <c r="H16" s="9"/>
      <c r="I16" s="7">
        <f>F16+G16-H16</f>
        <v>250000</v>
      </c>
      <c r="L16"/>
      <c r="M16"/>
    </row>
    <row r="17" spans="1:13" s="6" customFormat="1" x14ac:dyDescent="0.2">
      <c r="A17" s="17" t="str">
        <f t="shared" si="1"/>
        <v>290</v>
      </c>
      <c r="B17" s="17" t="str">
        <f t="shared" si="2"/>
        <v>23</v>
      </c>
      <c r="C17" s="6">
        <v>1233410290</v>
      </c>
      <c r="D17" s="6" t="s">
        <v>19</v>
      </c>
      <c r="E17" s="7">
        <v>100000</v>
      </c>
      <c r="F17" s="7">
        <v>100000</v>
      </c>
      <c r="G17" s="8">
        <v>80000</v>
      </c>
      <c r="H17" s="9"/>
      <c r="I17" s="7">
        <f>F17+G17-H17</f>
        <v>180000</v>
      </c>
      <c r="L17"/>
      <c r="M17"/>
    </row>
    <row r="18" spans="1:13" s="6" customFormat="1" x14ac:dyDescent="0.2">
      <c r="A18" s="17" t="str">
        <f t="shared" si="1"/>
        <v>880</v>
      </c>
      <c r="B18" s="17" t="str">
        <f t="shared" si="2"/>
        <v>23</v>
      </c>
      <c r="C18" s="6">
        <v>1233400880</v>
      </c>
      <c r="D18" s="6" t="s">
        <v>18</v>
      </c>
      <c r="E18" s="7">
        <v>300000</v>
      </c>
      <c r="F18" s="7">
        <v>350000</v>
      </c>
      <c r="G18" s="8"/>
      <c r="H18" s="9">
        <v>100000</v>
      </c>
      <c r="I18" s="7">
        <f>F18+G18-H18</f>
        <v>250000</v>
      </c>
      <c r="L18"/>
      <c r="M18"/>
    </row>
    <row r="19" spans="1:13" s="6" customFormat="1" x14ac:dyDescent="0.2">
      <c r="A19" s="17" t="str">
        <f t="shared" si="1"/>
        <v>290</v>
      </c>
      <c r="B19" s="17" t="str">
        <f t="shared" si="2"/>
        <v>26</v>
      </c>
      <c r="C19" s="6">
        <v>1269000290</v>
      </c>
      <c r="D19" s="6" t="s">
        <v>23</v>
      </c>
      <c r="E19" s="7">
        <v>20000</v>
      </c>
      <c r="F19" s="7">
        <v>20000</v>
      </c>
      <c r="G19" s="8"/>
      <c r="H19" s="9"/>
      <c r="I19" s="7">
        <f>F19+G19-H19</f>
        <v>20000</v>
      </c>
      <c r="L19"/>
      <c r="M19"/>
    </row>
    <row r="20" spans="1:13" s="6" customFormat="1" x14ac:dyDescent="0.2">
      <c r="A20" s="17" t="str">
        <f t="shared" si="1"/>
        <v>790</v>
      </c>
      <c r="B20" s="17" t="str">
        <f t="shared" si="2"/>
        <v>26</v>
      </c>
      <c r="C20" s="6">
        <v>1268000790</v>
      </c>
      <c r="D20" s="6" t="s">
        <v>22</v>
      </c>
      <c r="E20" s="7">
        <v>10000</v>
      </c>
      <c r="F20" s="7">
        <v>10000</v>
      </c>
      <c r="G20" s="8">
        <v>2700</v>
      </c>
      <c r="H20" s="9"/>
      <c r="I20" s="7">
        <f>F20+G20-H20</f>
        <v>12700</v>
      </c>
      <c r="L20"/>
      <c r="M20"/>
    </row>
    <row r="21" spans="1:13" s="6" customFormat="1" x14ac:dyDescent="0.2">
      <c r="A21" s="17" t="str">
        <f t="shared" si="1"/>
        <v>790</v>
      </c>
      <c r="B21" s="17" t="str">
        <f t="shared" si="2"/>
        <v>26</v>
      </c>
      <c r="C21" s="6">
        <v>1269100790</v>
      </c>
      <c r="D21" s="6" t="s">
        <v>24</v>
      </c>
      <c r="E21" s="7">
        <v>1000</v>
      </c>
      <c r="F21" s="7">
        <v>1000</v>
      </c>
      <c r="G21" s="8"/>
      <c r="H21" s="9"/>
      <c r="I21" s="7">
        <f>F21+G21-H21</f>
        <v>1000</v>
      </c>
      <c r="L21"/>
      <c r="M21"/>
    </row>
    <row r="22" spans="1:13" s="6" customFormat="1" x14ac:dyDescent="0.2">
      <c r="A22" s="17" t="str">
        <f t="shared" si="1"/>
        <v>420</v>
      </c>
      <c r="B22" s="17" t="str">
        <f t="shared" si="2"/>
        <v>32</v>
      </c>
      <c r="C22" s="6">
        <v>1321200420</v>
      </c>
      <c r="D22" s="6" t="s">
        <v>81</v>
      </c>
      <c r="E22" s="7">
        <v>116500</v>
      </c>
      <c r="F22" s="7">
        <v>116500</v>
      </c>
      <c r="G22" s="8"/>
      <c r="H22" s="9"/>
      <c r="I22" s="7">
        <f>F22+G22-H22</f>
        <v>116500</v>
      </c>
      <c r="L22"/>
      <c r="M22"/>
    </row>
    <row r="23" spans="1:13" s="6" customFormat="1" x14ac:dyDescent="0.2">
      <c r="A23" s="17" t="str">
        <f t="shared" si="1"/>
        <v>420</v>
      </c>
      <c r="B23" s="17" t="str">
        <f t="shared" si="2"/>
        <v>32</v>
      </c>
      <c r="C23" s="6">
        <v>1324210420</v>
      </c>
      <c r="D23" s="6" t="s">
        <v>87</v>
      </c>
      <c r="E23" s="7">
        <v>35000</v>
      </c>
      <c r="F23" s="7">
        <v>35000</v>
      </c>
      <c r="G23" s="8"/>
      <c r="H23" s="9"/>
      <c r="I23" s="7">
        <f>F23+G23-H23</f>
        <v>35000</v>
      </c>
      <c r="L23"/>
      <c r="M23"/>
    </row>
    <row r="24" spans="1:13" s="6" customFormat="1" x14ac:dyDescent="0.2">
      <c r="A24" s="17" t="str">
        <f t="shared" si="1"/>
        <v>420</v>
      </c>
      <c r="B24" s="17" t="str">
        <f t="shared" si="2"/>
        <v>32</v>
      </c>
      <c r="C24" s="6">
        <v>1328400420</v>
      </c>
      <c r="D24" s="6" t="s">
        <v>88</v>
      </c>
      <c r="E24" s="7">
        <v>34000</v>
      </c>
      <c r="F24" s="7">
        <v>34000</v>
      </c>
      <c r="G24" s="8">
        <v>10000</v>
      </c>
      <c r="H24" s="9"/>
      <c r="I24" s="7">
        <f>F24+G24-H24</f>
        <v>44000</v>
      </c>
      <c r="L24"/>
      <c r="M24"/>
    </row>
    <row r="25" spans="1:13" s="6" customFormat="1" x14ac:dyDescent="0.2">
      <c r="A25" s="17" t="str">
        <f t="shared" si="1"/>
        <v>420</v>
      </c>
      <c r="B25" s="17" t="str">
        <f t="shared" si="2"/>
        <v>32</v>
      </c>
      <c r="C25" s="6">
        <v>1328444420</v>
      </c>
      <c r="D25" s="6" t="s">
        <v>89</v>
      </c>
      <c r="E25" s="7"/>
      <c r="F25" s="7"/>
      <c r="G25" s="8">
        <v>35000</v>
      </c>
      <c r="H25" s="9"/>
      <c r="I25" s="7">
        <f>F25+G25-H25</f>
        <v>35000</v>
      </c>
      <c r="L25"/>
      <c r="M25"/>
    </row>
    <row r="26" spans="1:13" s="6" customFormat="1" x14ac:dyDescent="0.2">
      <c r="A26" s="17" t="str">
        <f t="shared" si="1"/>
        <v>420</v>
      </c>
      <c r="B26" s="17" t="str">
        <f t="shared" si="2"/>
        <v>32</v>
      </c>
      <c r="C26" s="6">
        <v>1329000420</v>
      </c>
      <c r="D26" s="6" t="s">
        <v>90</v>
      </c>
      <c r="E26" s="7">
        <v>12000</v>
      </c>
      <c r="F26" s="7">
        <v>12000</v>
      </c>
      <c r="G26" s="8"/>
      <c r="H26" s="9"/>
      <c r="I26" s="7">
        <f>F26+G26-H26</f>
        <v>12000</v>
      </c>
      <c r="L26"/>
      <c r="M26"/>
    </row>
    <row r="27" spans="1:13" s="6" customFormat="1" x14ac:dyDescent="0.2">
      <c r="A27" s="17" t="str">
        <f t="shared" si="1"/>
        <v>420</v>
      </c>
      <c r="B27" s="17" t="str">
        <f t="shared" si="2"/>
        <v>32</v>
      </c>
      <c r="C27" s="6">
        <v>1329900420</v>
      </c>
      <c r="D27" s="6" t="s">
        <v>92</v>
      </c>
      <c r="E27" s="7">
        <v>12000</v>
      </c>
      <c r="F27" s="7">
        <v>12000</v>
      </c>
      <c r="G27" s="8"/>
      <c r="H27" s="9"/>
      <c r="I27" s="7">
        <f>F27+G27-H27</f>
        <v>12000</v>
      </c>
      <c r="L27"/>
      <c r="M27"/>
    </row>
    <row r="28" spans="1:13" s="6" customFormat="1" x14ac:dyDescent="0.2">
      <c r="A28" s="17" t="str">
        <f t="shared" si="1"/>
        <v>663</v>
      </c>
      <c r="B28" s="17" t="str">
        <f t="shared" si="2"/>
        <v>37</v>
      </c>
      <c r="C28" s="6">
        <v>1371000663</v>
      </c>
      <c r="D28" s="6" t="s">
        <v>149</v>
      </c>
      <c r="E28" s="7">
        <v>16253</v>
      </c>
      <c r="F28" s="7">
        <v>16253</v>
      </c>
      <c r="G28" s="8"/>
      <c r="H28" s="9"/>
      <c r="I28" s="7">
        <f>F28+G28-H28</f>
        <v>16253</v>
      </c>
      <c r="L28"/>
      <c r="M28"/>
    </row>
    <row r="29" spans="1:13" s="6" customFormat="1" x14ac:dyDescent="0.2">
      <c r="A29" s="17" t="str">
        <f t="shared" si="1"/>
        <v>420</v>
      </c>
      <c r="B29" s="17" t="str">
        <f t="shared" si="2"/>
        <v>37</v>
      </c>
      <c r="C29" s="6">
        <v>1379100420</v>
      </c>
      <c r="D29" s="6" t="s">
        <v>150</v>
      </c>
      <c r="E29" s="7">
        <v>8000</v>
      </c>
      <c r="F29" s="7">
        <v>8000</v>
      </c>
      <c r="G29" s="8"/>
      <c r="H29" s="9"/>
      <c r="I29" s="7">
        <f>F29+G29-H29</f>
        <v>8000</v>
      </c>
      <c r="L29"/>
      <c r="M29"/>
    </row>
    <row r="30" spans="1:13" s="6" customFormat="1" x14ac:dyDescent="0.2">
      <c r="A30" s="17" t="str">
        <f t="shared" si="1"/>
        <v>420</v>
      </c>
      <c r="B30" s="17" t="str">
        <f t="shared" si="2"/>
        <v>47</v>
      </c>
      <c r="C30" s="6">
        <v>1472200420</v>
      </c>
      <c r="D30" s="6" t="s">
        <v>152</v>
      </c>
      <c r="E30" s="7">
        <v>410000</v>
      </c>
      <c r="F30" s="7">
        <v>410000</v>
      </c>
      <c r="G30" s="8">
        <v>5000</v>
      </c>
      <c r="H30" s="9"/>
      <c r="I30" s="7">
        <f>F30+G30-H30</f>
        <v>415000</v>
      </c>
      <c r="L30"/>
      <c r="M30"/>
    </row>
    <row r="31" spans="1:13" s="6" customFormat="1" x14ac:dyDescent="0.2">
      <c r="A31" s="17" t="str">
        <f t="shared" si="1"/>
        <v>490</v>
      </c>
      <c r="B31" s="17" t="str">
        <f t="shared" si="2"/>
        <v>59</v>
      </c>
      <c r="C31" s="10">
        <v>1599900490</v>
      </c>
      <c r="D31" s="10" t="s">
        <v>471</v>
      </c>
      <c r="E31" s="11"/>
      <c r="F31" s="11">
        <v>200000</v>
      </c>
      <c r="G31" s="12">
        <v>60000</v>
      </c>
      <c r="H31" s="13"/>
      <c r="I31" s="7">
        <f>F31+G31-H31</f>
        <v>260000</v>
      </c>
      <c r="L31"/>
      <c r="M31"/>
    </row>
    <row r="32" spans="1:13" s="6" customFormat="1" ht="13.5" customHeight="1" x14ac:dyDescent="0.2">
      <c r="A32" s="17" t="str">
        <f t="shared" si="1"/>
        <v>510</v>
      </c>
      <c r="B32" s="17" t="str">
        <f t="shared" si="2"/>
        <v>59</v>
      </c>
      <c r="C32" s="6">
        <v>1594000510</v>
      </c>
      <c r="D32" s="6" t="s">
        <v>153</v>
      </c>
      <c r="E32" s="7">
        <v>193000</v>
      </c>
      <c r="F32" s="7">
        <v>193000</v>
      </c>
      <c r="G32" s="8"/>
      <c r="H32" s="9"/>
      <c r="I32" s="7">
        <f>F32+G32-H32</f>
        <v>193000</v>
      </c>
      <c r="L32"/>
      <c r="M32"/>
    </row>
    <row r="33" spans="1:13" s="1" customFormat="1" ht="13.5" customHeight="1" x14ac:dyDescent="0.25">
      <c r="A33" s="16"/>
      <c r="B33" s="16"/>
      <c r="C33" s="3"/>
      <c r="D33" s="3" t="s">
        <v>489</v>
      </c>
      <c r="E33" s="14">
        <f t="shared" ref="E33:I33" si="3">SUM(E9:E32)</f>
        <v>1569753</v>
      </c>
      <c r="F33" s="14">
        <f t="shared" si="3"/>
        <v>1819753</v>
      </c>
      <c r="G33" s="14">
        <f t="shared" si="3"/>
        <v>530700</v>
      </c>
      <c r="H33" s="14">
        <f t="shared" si="3"/>
        <v>110000</v>
      </c>
      <c r="I33" s="14">
        <f t="shared" si="3"/>
        <v>2240453</v>
      </c>
      <c r="J33" s="3"/>
      <c r="K33" s="3"/>
    </row>
    <row r="34" spans="1:13" x14ac:dyDescent="0.2">
      <c r="E34" s="7"/>
      <c r="F34" s="7"/>
      <c r="I34" s="7"/>
    </row>
    <row r="35" spans="1:13" x14ac:dyDescent="0.2">
      <c r="A35" s="17" t="str">
        <f t="shared" ref="A35:A49" si="4">MID(C35,8,3)</f>
        <v>420</v>
      </c>
      <c r="B35" s="17" t="str">
        <f t="shared" ref="B35:B49" si="5">MID(C35,2,2)</f>
        <v>31</v>
      </c>
      <c r="C35" s="6">
        <v>1312200420</v>
      </c>
      <c r="D35" s="6" t="s">
        <v>28</v>
      </c>
      <c r="E35" s="7">
        <v>20000</v>
      </c>
      <c r="F35" s="7">
        <v>20000</v>
      </c>
      <c r="I35" s="7">
        <f>F35+G35-H35</f>
        <v>20000</v>
      </c>
    </row>
    <row r="36" spans="1:13" x14ac:dyDescent="0.2">
      <c r="A36" s="17" t="str">
        <f t="shared" si="4"/>
        <v>420</v>
      </c>
      <c r="B36" s="17" t="str">
        <f t="shared" si="5"/>
        <v>31</v>
      </c>
      <c r="C36" s="6">
        <v>1312202420</v>
      </c>
      <c r="D36" s="6" t="s">
        <v>31</v>
      </c>
      <c r="E36" s="7">
        <v>22000</v>
      </c>
      <c r="F36" s="7">
        <v>22000</v>
      </c>
      <c r="I36" s="7">
        <f>F36+G36-H36</f>
        <v>22000</v>
      </c>
    </row>
    <row r="37" spans="1:13" x14ac:dyDescent="0.2">
      <c r="A37" s="17" t="str">
        <f t="shared" si="4"/>
        <v>420</v>
      </c>
      <c r="B37" s="17" t="str">
        <f t="shared" si="5"/>
        <v>31</v>
      </c>
      <c r="C37" s="6">
        <v>1312210420</v>
      </c>
      <c r="D37" s="6" t="s">
        <v>32</v>
      </c>
      <c r="E37" s="7">
        <v>3100</v>
      </c>
      <c r="F37" s="7">
        <v>3100</v>
      </c>
      <c r="I37" s="7">
        <f>F37+G37-H37</f>
        <v>3100</v>
      </c>
    </row>
    <row r="38" spans="1:13" x14ac:dyDescent="0.2">
      <c r="A38" s="17" t="str">
        <f t="shared" si="4"/>
        <v>420</v>
      </c>
      <c r="B38" s="17" t="str">
        <f t="shared" si="5"/>
        <v>31</v>
      </c>
      <c r="C38" s="6">
        <v>1312220420</v>
      </c>
      <c r="D38" s="6" t="s">
        <v>34</v>
      </c>
      <c r="E38" s="7">
        <v>2401</v>
      </c>
      <c r="F38" s="7">
        <v>2401</v>
      </c>
      <c r="I38" s="7">
        <f>F38+G38-H38</f>
        <v>2401</v>
      </c>
    </row>
    <row r="39" spans="1:13" s="6" customFormat="1" x14ac:dyDescent="0.2">
      <c r="A39" s="17" t="str">
        <f t="shared" si="4"/>
        <v>420</v>
      </c>
      <c r="B39" s="17" t="str">
        <f t="shared" si="5"/>
        <v>31</v>
      </c>
      <c r="C39" s="6">
        <v>1312310420</v>
      </c>
      <c r="D39" s="6" t="s">
        <v>40</v>
      </c>
      <c r="E39" s="7">
        <v>4410</v>
      </c>
      <c r="F39" s="7">
        <v>4410</v>
      </c>
      <c r="G39" s="8"/>
      <c r="H39" s="9"/>
      <c r="I39" s="7">
        <f>F39+G39-H39</f>
        <v>4410</v>
      </c>
      <c r="L39"/>
      <c r="M39"/>
    </row>
    <row r="40" spans="1:13" s="6" customFormat="1" x14ac:dyDescent="0.2">
      <c r="A40" s="17" t="str">
        <f t="shared" si="4"/>
        <v>420</v>
      </c>
      <c r="B40" s="17" t="str">
        <f t="shared" si="5"/>
        <v>31</v>
      </c>
      <c r="C40" s="6">
        <v>1312320420</v>
      </c>
      <c r="D40" s="6" t="s">
        <v>42</v>
      </c>
      <c r="E40" s="7">
        <v>6210</v>
      </c>
      <c r="F40" s="7">
        <v>6210</v>
      </c>
      <c r="G40" s="8"/>
      <c r="H40" s="9"/>
      <c r="I40" s="7">
        <f>F40+G40-H40</f>
        <v>6210</v>
      </c>
      <c r="L40"/>
      <c r="M40"/>
    </row>
    <row r="41" spans="1:13" s="6" customFormat="1" x14ac:dyDescent="0.2">
      <c r="A41" s="17" t="str">
        <f t="shared" si="4"/>
        <v>420</v>
      </c>
      <c r="B41" s="17" t="str">
        <f t="shared" si="5"/>
        <v>31</v>
      </c>
      <c r="C41" s="6">
        <v>1312500420</v>
      </c>
      <c r="D41" s="6" t="s">
        <v>45</v>
      </c>
      <c r="E41" s="7">
        <v>27000</v>
      </c>
      <c r="F41" s="7">
        <v>27000</v>
      </c>
      <c r="G41" s="8"/>
      <c r="H41" s="9">
        <v>7000</v>
      </c>
      <c r="I41" s="7">
        <f>F41+G41-H41</f>
        <v>20000</v>
      </c>
      <c r="L41"/>
      <c r="M41"/>
    </row>
    <row r="42" spans="1:13" s="6" customFormat="1" x14ac:dyDescent="0.2">
      <c r="A42" s="17" t="str">
        <f t="shared" si="4"/>
        <v>420</v>
      </c>
      <c r="B42" s="17" t="str">
        <f t="shared" si="5"/>
        <v>31</v>
      </c>
      <c r="C42" s="6">
        <v>1312550420</v>
      </c>
      <c r="D42" s="6" t="s">
        <v>47</v>
      </c>
      <c r="E42" s="7">
        <v>50000</v>
      </c>
      <c r="F42" s="7">
        <v>50000</v>
      </c>
      <c r="G42" s="8"/>
      <c r="H42" s="9">
        <v>20000</v>
      </c>
      <c r="I42" s="7">
        <f>F42+G42-H42</f>
        <v>30000</v>
      </c>
      <c r="L42"/>
      <c r="M42"/>
    </row>
    <row r="43" spans="1:13" s="6" customFormat="1" x14ac:dyDescent="0.2">
      <c r="A43" s="17" t="str">
        <f t="shared" si="4"/>
        <v>420</v>
      </c>
      <c r="B43" s="17" t="str">
        <f t="shared" si="5"/>
        <v>31</v>
      </c>
      <c r="C43" s="6">
        <v>1313202420</v>
      </c>
      <c r="D43" s="6" t="s">
        <v>48</v>
      </c>
      <c r="E43" s="7">
        <v>20000</v>
      </c>
      <c r="F43" s="7">
        <v>20000</v>
      </c>
      <c r="G43" s="8">
        <v>30000</v>
      </c>
      <c r="H43" s="9"/>
      <c r="I43" s="7">
        <f>F43+G43-H43</f>
        <v>50000</v>
      </c>
      <c r="L43"/>
      <c r="M43"/>
    </row>
    <row r="44" spans="1:13" s="6" customFormat="1" x14ac:dyDescent="0.2">
      <c r="A44" s="17" t="str">
        <f t="shared" si="4"/>
        <v>420</v>
      </c>
      <c r="B44" s="17" t="str">
        <f t="shared" si="5"/>
        <v>31</v>
      </c>
      <c r="C44" s="6">
        <v>1313213420</v>
      </c>
      <c r="D44" s="6" t="s">
        <v>52</v>
      </c>
      <c r="E44" s="7">
        <v>40000</v>
      </c>
      <c r="F44" s="7">
        <v>40000</v>
      </c>
      <c r="G44" s="8"/>
      <c r="H44" s="9"/>
      <c r="I44" s="7">
        <f>F44+G44-H44</f>
        <v>40000</v>
      </c>
      <c r="L44"/>
      <c r="M44"/>
    </row>
    <row r="45" spans="1:13" s="6" customFormat="1" x14ac:dyDescent="0.2">
      <c r="A45" s="17" t="str">
        <f t="shared" si="4"/>
        <v>420</v>
      </c>
      <c r="B45" s="17" t="str">
        <f t="shared" si="5"/>
        <v>31</v>
      </c>
      <c r="C45" s="6">
        <v>1313288420</v>
      </c>
      <c r="D45" s="6" t="s">
        <v>469</v>
      </c>
      <c r="E45" s="7"/>
      <c r="F45" s="7">
        <v>15000</v>
      </c>
      <c r="G45" s="8"/>
      <c r="H45" s="9"/>
      <c r="I45" s="7">
        <f>F45+G45-H45</f>
        <v>15000</v>
      </c>
      <c r="L45"/>
      <c r="M45"/>
    </row>
    <row r="46" spans="1:13" s="6" customFormat="1" x14ac:dyDescent="0.2">
      <c r="A46" s="17" t="str">
        <f t="shared" si="4"/>
        <v>420</v>
      </c>
      <c r="B46" s="17" t="str">
        <f t="shared" si="5"/>
        <v>31</v>
      </c>
      <c r="C46" s="6">
        <v>1313800420</v>
      </c>
      <c r="D46" s="6" t="s">
        <v>64</v>
      </c>
      <c r="E46" s="7">
        <v>24000</v>
      </c>
      <c r="F46" s="7">
        <v>24000</v>
      </c>
      <c r="G46" s="8">
        <v>8000</v>
      </c>
      <c r="H46" s="9"/>
      <c r="I46" s="7">
        <f>F46+G46-H46</f>
        <v>32000</v>
      </c>
      <c r="L46"/>
      <c r="M46"/>
    </row>
    <row r="47" spans="1:13" s="6" customFormat="1" x14ac:dyDescent="0.2">
      <c r="A47" s="17" t="str">
        <f t="shared" si="4"/>
        <v>740</v>
      </c>
      <c r="B47" s="17" t="str">
        <f t="shared" si="5"/>
        <v>31</v>
      </c>
      <c r="C47" s="6">
        <v>1316800740</v>
      </c>
      <c r="D47" s="6" t="s">
        <v>67</v>
      </c>
      <c r="E47" s="7">
        <v>100000</v>
      </c>
      <c r="F47" s="7">
        <v>100000</v>
      </c>
      <c r="G47" s="8"/>
      <c r="H47" s="9"/>
      <c r="I47" s="7">
        <f>F47+G47-H47</f>
        <v>100000</v>
      </c>
      <c r="L47"/>
      <c r="M47"/>
    </row>
    <row r="48" spans="1:13" s="6" customFormat="1" x14ac:dyDescent="0.2">
      <c r="A48" s="17" t="str">
        <f t="shared" si="4"/>
        <v>420</v>
      </c>
      <c r="B48" s="17" t="str">
        <f t="shared" si="5"/>
        <v>31</v>
      </c>
      <c r="C48" s="6">
        <v>1317500420</v>
      </c>
      <c r="D48" s="6" t="s">
        <v>72</v>
      </c>
      <c r="G48" s="8"/>
      <c r="H48" s="9"/>
      <c r="I48" s="7">
        <f>F48+G48-H48</f>
        <v>0</v>
      </c>
      <c r="L48"/>
      <c r="M48"/>
    </row>
    <row r="49" spans="1:13" s="6" customFormat="1" x14ac:dyDescent="0.2">
      <c r="A49" s="17" t="str">
        <f t="shared" si="4"/>
        <v>420</v>
      </c>
      <c r="B49" s="17" t="str">
        <f t="shared" si="5"/>
        <v>31</v>
      </c>
      <c r="C49" s="6">
        <v>1317600420</v>
      </c>
      <c r="D49" s="6" t="s">
        <v>483</v>
      </c>
      <c r="E49" s="6">
        <v>0</v>
      </c>
      <c r="F49" s="6">
        <v>0</v>
      </c>
      <c r="G49" s="8">
        <v>10000</v>
      </c>
      <c r="H49" s="9"/>
      <c r="I49" s="7">
        <f>F49+G49-H49</f>
        <v>10000</v>
      </c>
      <c r="L49"/>
      <c r="M49"/>
    </row>
    <row r="50" spans="1:13" s="3" customFormat="1" ht="15" x14ac:dyDescent="0.25">
      <c r="A50" s="16"/>
      <c r="B50" s="16"/>
      <c r="C50" s="3" t="s">
        <v>485</v>
      </c>
      <c r="E50" s="14">
        <f>SUM(E35:E49)</f>
        <v>319121</v>
      </c>
      <c r="F50" s="14">
        <f t="shared" ref="F50:I50" si="6">SUM(F35:F49)</f>
        <v>334121</v>
      </c>
      <c r="G50" s="14">
        <f t="shared" si="6"/>
        <v>48000</v>
      </c>
      <c r="H50" s="14">
        <f t="shared" si="6"/>
        <v>27000</v>
      </c>
      <c r="I50" s="14">
        <f t="shared" si="6"/>
        <v>355121</v>
      </c>
      <c r="L50" s="1"/>
      <c r="M50" s="1"/>
    </row>
    <row r="51" spans="1:13" s="6" customFormat="1" x14ac:dyDescent="0.2">
      <c r="A51" s="17"/>
      <c r="B51" s="17"/>
      <c r="G51" s="8"/>
      <c r="H51" s="9"/>
      <c r="I51" s="7"/>
      <c r="L51"/>
      <c r="M51"/>
    </row>
    <row r="52" spans="1:13" s="6" customFormat="1" x14ac:dyDescent="0.2">
      <c r="A52" s="17" t="str">
        <f t="shared" ref="A52:A58" si="7">MID(C52,8,3)</f>
        <v>420</v>
      </c>
      <c r="B52" s="17" t="str">
        <f t="shared" ref="B52:B58" si="8">MID(C52,2,2)</f>
        <v>34</v>
      </c>
      <c r="C52" s="6">
        <v>1343900420</v>
      </c>
      <c r="D52" s="6" t="s">
        <v>111</v>
      </c>
      <c r="E52" s="7">
        <v>5000</v>
      </c>
      <c r="F52" s="7">
        <v>5000</v>
      </c>
      <c r="G52" s="8"/>
      <c r="H52" s="9"/>
      <c r="I52" s="7">
        <f>F52+G52-H52</f>
        <v>5000</v>
      </c>
      <c r="L52"/>
      <c r="M52"/>
    </row>
    <row r="53" spans="1:13" s="6" customFormat="1" x14ac:dyDescent="0.2">
      <c r="A53" s="17" t="str">
        <f t="shared" si="7"/>
        <v>420</v>
      </c>
      <c r="B53" s="17" t="str">
        <f t="shared" si="8"/>
        <v>34</v>
      </c>
      <c r="C53" s="6">
        <v>1343912420</v>
      </c>
      <c r="D53" s="6" t="s">
        <v>115</v>
      </c>
      <c r="E53" s="7">
        <v>30000</v>
      </c>
      <c r="F53" s="7">
        <v>30000</v>
      </c>
      <c r="G53" s="8"/>
      <c r="H53" s="9">
        <v>30000</v>
      </c>
      <c r="I53" s="7">
        <f>F53+G53-H53</f>
        <v>0</v>
      </c>
      <c r="L53"/>
      <c r="M53"/>
    </row>
    <row r="54" spans="1:13" s="6" customFormat="1" x14ac:dyDescent="0.2">
      <c r="A54" s="17" t="str">
        <f t="shared" si="7"/>
        <v>420</v>
      </c>
      <c r="B54" s="17" t="str">
        <f t="shared" si="8"/>
        <v>34</v>
      </c>
      <c r="C54" s="6">
        <v>1344400420</v>
      </c>
      <c r="D54" s="6" t="s">
        <v>118</v>
      </c>
      <c r="E54" s="7">
        <v>10000</v>
      </c>
      <c r="F54" s="7">
        <v>10000</v>
      </c>
      <c r="G54" s="8"/>
      <c r="H54" s="9"/>
      <c r="I54" s="7">
        <f>F54+G54-H54</f>
        <v>10000</v>
      </c>
      <c r="L54"/>
      <c r="M54"/>
    </row>
    <row r="55" spans="1:13" s="6" customFormat="1" x14ac:dyDescent="0.2">
      <c r="A55" s="17" t="str">
        <f t="shared" si="7"/>
        <v>420</v>
      </c>
      <c r="B55" s="17" t="str">
        <f t="shared" si="8"/>
        <v>34</v>
      </c>
      <c r="C55" s="6">
        <v>1344901420</v>
      </c>
      <c r="D55" s="6" t="s">
        <v>124</v>
      </c>
      <c r="E55" s="7">
        <v>5000</v>
      </c>
      <c r="F55" s="7">
        <v>5000</v>
      </c>
      <c r="G55" s="8"/>
      <c r="H55" s="9"/>
      <c r="I55" s="7">
        <f>F55+G55-H55</f>
        <v>5000</v>
      </c>
      <c r="L55"/>
      <c r="M55"/>
    </row>
    <row r="56" spans="1:13" s="6" customFormat="1" x14ac:dyDescent="0.2">
      <c r="A56" s="17" t="str">
        <f t="shared" si="7"/>
        <v>420</v>
      </c>
      <c r="B56" s="17" t="str">
        <f t="shared" si="8"/>
        <v>34</v>
      </c>
      <c r="C56" s="6">
        <v>1342401420</v>
      </c>
      <c r="D56" s="6" t="s">
        <v>98</v>
      </c>
      <c r="E56" s="7">
        <v>460000</v>
      </c>
      <c r="F56" s="7">
        <v>460000</v>
      </c>
      <c r="G56" s="8"/>
      <c r="H56" s="9">
        <v>60000</v>
      </c>
      <c r="I56" s="7">
        <f>F56+G56-H56</f>
        <v>400000</v>
      </c>
      <c r="L56"/>
      <c r="M56"/>
    </row>
    <row r="57" spans="1:13" s="6" customFormat="1" x14ac:dyDescent="0.2">
      <c r="A57" s="17" t="str">
        <f t="shared" si="7"/>
        <v>740</v>
      </c>
      <c r="B57" s="17" t="str">
        <f t="shared" si="8"/>
        <v>34</v>
      </c>
      <c r="C57" s="6">
        <v>1341100740</v>
      </c>
      <c r="D57" s="6" t="s">
        <v>94</v>
      </c>
      <c r="G57" s="8"/>
      <c r="H57" s="9"/>
      <c r="I57" s="7">
        <f>F57+G57-H57</f>
        <v>0</v>
      </c>
      <c r="L57"/>
      <c r="M57"/>
    </row>
    <row r="58" spans="1:13" s="6" customFormat="1" x14ac:dyDescent="0.2">
      <c r="A58" s="17" t="str">
        <f t="shared" si="7"/>
        <v>790</v>
      </c>
      <c r="B58" s="17" t="str">
        <f t="shared" si="8"/>
        <v>34</v>
      </c>
      <c r="C58" s="6">
        <v>1349301790</v>
      </c>
      <c r="D58" s="6" t="s">
        <v>474</v>
      </c>
      <c r="E58" s="7"/>
      <c r="F58" s="7"/>
      <c r="G58" s="8">
        <v>10000</v>
      </c>
      <c r="H58" s="9"/>
      <c r="I58" s="7">
        <f>F58+G58-H58</f>
        <v>10000</v>
      </c>
      <c r="L58"/>
      <c r="M58"/>
    </row>
    <row r="59" spans="1:13" s="3" customFormat="1" ht="15" x14ac:dyDescent="0.25">
      <c r="A59" s="16"/>
      <c r="B59" s="16"/>
      <c r="D59" s="3" t="s">
        <v>490</v>
      </c>
      <c r="E59" s="14">
        <f>SUM(E52:E58)</f>
        <v>510000</v>
      </c>
      <c r="F59" s="14">
        <f t="shared" ref="F59:I59" si="9">SUM(F52:F58)</f>
        <v>510000</v>
      </c>
      <c r="G59" s="14">
        <f t="shared" si="9"/>
        <v>10000</v>
      </c>
      <c r="H59" s="14">
        <f t="shared" si="9"/>
        <v>90000</v>
      </c>
      <c r="I59" s="14">
        <f t="shared" si="9"/>
        <v>430000</v>
      </c>
      <c r="L59" s="1"/>
      <c r="M59" s="1"/>
    </row>
    <row r="60" spans="1:13" s="3" customFormat="1" ht="15" x14ac:dyDescent="0.25">
      <c r="A60" s="16"/>
      <c r="B60" s="16"/>
      <c r="E60" s="14"/>
      <c r="F60" s="14"/>
      <c r="G60" s="14"/>
      <c r="H60" s="14"/>
      <c r="I60" s="14"/>
      <c r="L60" s="1"/>
      <c r="M60" s="1"/>
    </row>
    <row r="61" spans="1:13" s="6" customFormat="1" x14ac:dyDescent="0.2">
      <c r="A61" s="17" t="str">
        <f>MID(C61,8,3)</f>
        <v>910</v>
      </c>
      <c r="B61" s="17" t="str">
        <f>MID(C61,2,2)</f>
        <v>19</v>
      </c>
      <c r="C61" s="6">
        <v>1190000910</v>
      </c>
      <c r="D61" s="6" t="s">
        <v>6</v>
      </c>
      <c r="E61" s="7">
        <v>7655530</v>
      </c>
      <c r="F61" s="7">
        <v>7655530</v>
      </c>
      <c r="G61" s="8"/>
      <c r="H61" s="9"/>
      <c r="I61" s="7">
        <f>F61+G61-H61</f>
        <v>7655530</v>
      </c>
      <c r="L61"/>
      <c r="M61"/>
    </row>
    <row r="62" spans="1:13" s="6" customFormat="1" x14ac:dyDescent="0.2">
      <c r="A62" s="17" t="str">
        <f>MID(C62,8,3)</f>
        <v>910</v>
      </c>
      <c r="B62" s="17" t="str">
        <f>MID(C62,2,2)</f>
        <v>19</v>
      </c>
      <c r="C62" s="6">
        <v>1190001910</v>
      </c>
      <c r="D62" s="6" t="s">
        <v>7</v>
      </c>
      <c r="E62" s="7">
        <v>9500</v>
      </c>
      <c r="F62" s="7">
        <v>9500</v>
      </c>
      <c r="G62" s="8"/>
      <c r="H62" s="9"/>
      <c r="I62" s="7">
        <f>F62+G62-H62</f>
        <v>9500</v>
      </c>
      <c r="L62"/>
      <c r="M62"/>
    </row>
    <row r="63" spans="1:13" s="6" customFormat="1" x14ac:dyDescent="0.2">
      <c r="A63" s="17"/>
      <c r="B63" s="17"/>
      <c r="E63" s="7"/>
      <c r="F63" s="7"/>
      <c r="G63" s="8"/>
      <c r="H63" s="9"/>
      <c r="I63" s="7"/>
      <c r="L63"/>
      <c r="M63"/>
    </row>
    <row r="64" spans="1:13" s="6" customFormat="1" x14ac:dyDescent="0.2">
      <c r="A64" s="17" t="str">
        <f>MID(C64,8,3)</f>
        <v>910</v>
      </c>
      <c r="B64" s="17" t="str">
        <f>MID(C64,2,2)</f>
        <v>19</v>
      </c>
      <c r="C64" s="6">
        <v>1191101910</v>
      </c>
      <c r="D64" s="6" t="s">
        <v>8</v>
      </c>
      <c r="E64" s="7">
        <v>266000</v>
      </c>
      <c r="F64" s="7">
        <v>266000</v>
      </c>
      <c r="G64" s="8">
        <v>460444</v>
      </c>
      <c r="H64" s="9"/>
      <c r="I64" s="7">
        <f>F64+G64-H64</f>
        <v>726444</v>
      </c>
      <c r="L64"/>
      <c r="M64"/>
    </row>
    <row r="65" spans="1:13" s="6" customFormat="1" x14ac:dyDescent="0.2">
      <c r="A65" s="17" t="str">
        <f>MID(C65,8,3)</f>
        <v>910</v>
      </c>
      <c r="B65" s="17" t="str">
        <f>MID(C65,2,2)</f>
        <v>19</v>
      </c>
      <c r="C65" s="6">
        <v>1192000910</v>
      </c>
      <c r="D65" s="6" t="s">
        <v>9</v>
      </c>
      <c r="E65" s="7">
        <v>28860</v>
      </c>
      <c r="F65" s="7">
        <v>28860</v>
      </c>
      <c r="G65" s="8"/>
      <c r="H65" s="9">
        <v>28860</v>
      </c>
      <c r="I65" s="7">
        <f>F65+G65-H65</f>
        <v>0</v>
      </c>
      <c r="L65"/>
      <c r="M65"/>
    </row>
    <row r="66" spans="1:13" s="6" customFormat="1" x14ac:dyDescent="0.2">
      <c r="A66" s="17" t="str">
        <f>MID(C66,8,3)</f>
        <v>910</v>
      </c>
      <c r="B66" s="17" t="str">
        <f>MID(C66,2,2)</f>
        <v>19</v>
      </c>
      <c r="C66" s="6">
        <v>1192001910</v>
      </c>
      <c r="D66" s="6" t="s">
        <v>10</v>
      </c>
      <c r="E66" s="7">
        <v>1352827</v>
      </c>
      <c r="F66" s="7">
        <v>1352827</v>
      </c>
      <c r="G66" s="8"/>
      <c r="H66" s="9"/>
      <c r="I66" s="7">
        <f>F66+G66-H66</f>
        <v>1352827</v>
      </c>
      <c r="L66"/>
      <c r="M66"/>
    </row>
    <row r="67" spans="1:13" s="6" customFormat="1" x14ac:dyDescent="0.2">
      <c r="A67" s="17" t="str">
        <f>MID(C67,8,3)</f>
        <v>910</v>
      </c>
      <c r="B67" s="17" t="str">
        <f>MID(C67,2,2)</f>
        <v>22</v>
      </c>
      <c r="C67" s="6">
        <v>1229998910</v>
      </c>
      <c r="D67" s="6" t="s">
        <v>457</v>
      </c>
      <c r="E67" s="7"/>
      <c r="F67" s="7"/>
      <c r="G67" s="8">
        <v>188000</v>
      </c>
      <c r="H67" s="9"/>
      <c r="I67" s="7">
        <f>F67+G67-H67</f>
        <v>188000</v>
      </c>
      <c r="L67"/>
      <c r="M67"/>
    </row>
    <row r="68" spans="1:13" s="3" customFormat="1" ht="15" x14ac:dyDescent="0.25">
      <c r="A68" s="16"/>
      <c r="B68" s="16"/>
      <c r="E68" s="14">
        <f>SUM(E64:E67)</f>
        <v>1647687</v>
      </c>
      <c r="F68" s="14">
        <f t="shared" ref="F68:I68" si="10">SUM(F64:F67)</f>
        <v>1647687</v>
      </c>
      <c r="G68" s="14">
        <f t="shared" si="10"/>
        <v>648444</v>
      </c>
      <c r="H68" s="14">
        <f t="shared" si="10"/>
        <v>28860</v>
      </c>
      <c r="I68" s="14">
        <f t="shared" si="10"/>
        <v>2267271</v>
      </c>
      <c r="L68" s="1"/>
      <c r="M68" s="1"/>
    </row>
    <row r="69" spans="1:13" s="6" customFormat="1" ht="15" x14ac:dyDescent="0.25">
      <c r="A69" s="17"/>
      <c r="B69" s="17"/>
      <c r="D69" s="6" t="s">
        <v>491</v>
      </c>
      <c r="E69" s="14">
        <f t="shared" ref="E69:I69" si="11">SUM(E61:E67)</f>
        <v>9312717</v>
      </c>
      <c r="F69" s="14">
        <f t="shared" si="11"/>
        <v>9312717</v>
      </c>
      <c r="G69" s="14">
        <f t="shared" si="11"/>
        <v>648444</v>
      </c>
      <c r="H69" s="14">
        <f t="shared" si="11"/>
        <v>28860</v>
      </c>
      <c r="I69" s="14">
        <f t="shared" si="11"/>
        <v>9932301</v>
      </c>
      <c r="L69"/>
      <c r="M69"/>
    </row>
    <row r="70" spans="1:13" s="6" customFormat="1" x14ac:dyDescent="0.2">
      <c r="A70" s="17"/>
      <c r="B70" s="17"/>
      <c r="E70" s="7"/>
      <c r="F70" s="7"/>
      <c r="G70" s="8"/>
      <c r="H70" s="9"/>
      <c r="I70" s="7"/>
      <c r="L70"/>
      <c r="M70"/>
    </row>
    <row r="71" spans="1:13" s="6" customFormat="1" x14ac:dyDescent="0.2">
      <c r="A71" s="17" t="str">
        <f t="shared" ref="A71:A110" si="12">MID(C71,8,3)</f>
        <v>920</v>
      </c>
      <c r="B71" s="17" t="str">
        <f t="shared" ref="B71:B110" si="13">MID(C71,2,2)</f>
        <v>31</v>
      </c>
      <c r="C71" s="6">
        <v>1311110920</v>
      </c>
      <c r="D71" s="6" t="s">
        <v>26</v>
      </c>
      <c r="E71" s="7">
        <v>75000</v>
      </c>
      <c r="F71" s="7">
        <v>75000</v>
      </c>
      <c r="G71" s="8"/>
      <c r="H71" s="9">
        <v>75000</v>
      </c>
      <c r="I71" s="7">
        <f>F71+G71-H71</f>
        <v>0</v>
      </c>
      <c r="L71"/>
      <c r="M71"/>
    </row>
    <row r="72" spans="1:13" s="6" customFormat="1" x14ac:dyDescent="0.2">
      <c r="A72" s="17" t="str">
        <f t="shared" si="12"/>
        <v>920</v>
      </c>
      <c r="B72" s="17" t="str">
        <f t="shared" si="13"/>
        <v>31</v>
      </c>
      <c r="C72" s="6">
        <v>1312000920</v>
      </c>
      <c r="D72" s="6" t="s">
        <v>27</v>
      </c>
      <c r="E72" s="6">
        <v>0</v>
      </c>
      <c r="F72" s="6">
        <v>0</v>
      </c>
      <c r="G72" s="8"/>
      <c r="H72" s="9"/>
      <c r="I72" s="7">
        <f>F72+G72-H72</f>
        <v>0</v>
      </c>
      <c r="L72"/>
      <c r="M72"/>
    </row>
    <row r="73" spans="1:13" s="6" customFormat="1" x14ac:dyDescent="0.2">
      <c r="A73" s="17" t="str">
        <f t="shared" si="12"/>
        <v>920</v>
      </c>
      <c r="B73" s="17" t="str">
        <f t="shared" si="13"/>
        <v>31</v>
      </c>
      <c r="C73" s="6">
        <v>1312200920</v>
      </c>
      <c r="D73" s="6" t="s">
        <v>29</v>
      </c>
      <c r="E73" s="7">
        <v>220000</v>
      </c>
      <c r="F73" s="7">
        <v>220000</v>
      </c>
      <c r="G73" s="8"/>
      <c r="H73" s="9"/>
      <c r="I73" s="7">
        <f>F73+G73-H73</f>
        <v>220000</v>
      </c>
      <c r="L73"/>
      <c r="M73"/>
    </row>
    <row r="74" spans="1:13" s="6" customFormat="1" x14ac:dyDescent="0.2">
      <c r="A74" s="17" t="str">
        <f t="shared" si="12"/>
        <v>920</v>
      </c>
      <c r="B74" s="17" t="str">
        <f t="shared" si="13"/>
        <v>31</v>
      </c>
      <c r="C74" s="6">
        <v>1312201920</v>
      </c>
      <c r="D74" s="6" t="s">
        <v>30</v>
      </c>
      <c r="E74" s="7">
        <v>27000</v>
      </c>
      <c r="F74" s="7">
        <v>27000</v>
      </c>
      <c r="G74" s="8"/>
      <c r="H74" s="9"/>
      <c r="I74" s="7">
        <f>F74+G74-H74</f>
        <v>27000</v>
      </c>
      <c r="L74"/>
      <c r="M74"/>
    </row>
    <row r="75" spans="1:13" s="6" customFormat="1" x14ac:dyDescent="0.2">
      <c r="A75" s="17" t="str">
        <f t="shared" si="12"/>
        <v>920</v>
      </c>
      <c r="B75" s="17" t="str">
        <f t="shared" si="13"/>
        <v>31</v>
      </c>
      <c r="C75" s="6">
        <v>1312210920</v>
      </c>
      <c r="D75" s="6" t="s">
        <v>33</v>
      </c>
      <c r="E75" s="7">
        <v>33000</v>
      </c>
      <c r="F75" s="7">
        <v>33000</v>
      </c>
      <c r="G75" s="8"/>
      <c r="H75" s="9">
        <v>33000</v>
      </c>
      <c r="I75" s="7">
        <f>F75+G75-H75</f>
        <v>0</v>
      </c>
      <c r="L75"/>
      <c r="M75"/>
    </row>
    <row r="76" spans="1:13" s="6" customFormat="1" x14ac:dyDescent="0.2">
      <c r="A76" s="17" t="str">
        <f t="shared" si="12"/>
        <v>920</v>
      </c>
      <c r="B76" s="17" t="str">
        <f t="shared" si="13"/>
        <v>31</v>
      </c>
      <c r="C76" s="6">
        <v>1312223920</v>
      </c>
      <c r="D76" s="6" t="s">
        <v>35</v>
      </c>
      <c r="E76" s="7">
        <v>4400</v>
      </c>
      <c r="F76" s="7">
        <v>4400</v>
      </c>
      <c r="G76" s="8"/>
      <c r="H76" s="9"/>
      <c r="I76" s="7">
        <f>F76+G76-H76</f>
        <v>4400</v>
      </c>
      <c r="L76"/>
      <c r="M76"/>
    </row>
    <row r="77" spans="1:13" s="6" customFormat="1" x14ac:dyDescent="0.2">
      <c r="A77" s="17" t="str">
        <f t="shared" si="12"/>
        <v>920</v>
      </c>
      <c r="B77" s="17" t="str">
        <f t="shared" si="13"/>
        <v>31</v>
      </c>
      <c r="C77" s="6">
        <v>1312300920</v>
      </c>
      <c r="D77" s="6" t="s">
        <v>37</v>
      </c>
      <c r="E77" s="7">
        <v>760000</v>
      </c>
      <c r="F77" s="7">
        <v>760000</v>
      </c>
      <c r="G77" s="8">
        <v>320000</v>
      </c>
      <c r="H77" s="9"/>
      <c r="I77" s="7">
        <f>F77+G77-H77</f>
        <v>1080000</v>
      </c>
      <c r="L77"/>
      <c r="M77"/>
    </row>
    <row r="78" spans="1:13" s="6" customFormat="1" x14ac:dyDescent="0.2">
      <c r="A78" s="17" t="str">
        <f t="shared" si="12"/>
        <v>920</v>
      </c>
      <c r="B78" s="17" t="str">
        <f t="shared" si="13"/>
        <v>31</v>
      </c>
      <c r="C78" s="6">
        <v>1312301920</v>
      </c>
      <c r="D78" s="6" t="s">
        <v>38</v>
      </c>
      <c r="E78" s="7">
        <v>301000</v>
      </c>
      <c r="F78" s="7">
        <v>301000</v>
      </c>
      <c r="G78" s="8"/>
      <c r="H78" s="9"/>
      <c r="I78" s="7">
        <f>F78+G78-H78</f>
        <v>301000</v>
      </c>
      <c r="L78"/>
      <c r="M78"/>
    </row>
    <row r="79" spans="1:13" s="6" customFormat="1" x14ac:dyDescent="0.2">
      <c r="A79" s="17" t="str">
        <f t="shared" si="12"/>
        <v>920</v>
      </c>
      <c r="B79" s="17" t="str">
        <f t="shared" si="13"/>
        <v>31</v>
      </c>
      <c r="C79" s="6">
        <v>1312302920</v>
      </c>
      <c r="D79" s="6" t="s">
        <v>39</v>
      </c>
      <c r="E79" s="7">
        <v>170000</v>
      </c>
      <c r="F79" s="7">
        <v>170000</v>
      </c>
      <c r="G79" s="8"/>
      <c r="H79" s="9">
        <v>15000</v>
      </c>
      <c r="I79" s="7">
        <f>F79+G79-H79</f>
        <v>155000</v>
      </c>
      <c r="L79"/>
      <c r="M79"/>
    </row>
    <row r="80" spans="1:13" s="6" customFormat="1" x14ac:dyDescent="0.2">
      <c r="A80" s="17" t="str">
        <f t="shared" si="12"/>
        <v>920</v>
      </c>
      <c r="B80" s="17" t="str">
        <f t="shared" si="13"/>
        <v>31</v>
      </c>
      <c r="C80" s="6">
        <v>1312379920</v>
      </c>
      <c r="D80" s="6" t="s">
        <v>43</v>
      </c>
      <c r="E80" s="7">
        <v>40000</v>
      </c>
      <c r="F80" s="7">
        <v>40000</v>
      </c>
      <c r="G80" s="8"/>
      <c r="H80" s="9">
        <v>19000</v>
      </c>
      <c r="I80" s="7">
        <f>F80+G80-H80</f>
        <v>21000</v>
      </c>
      <c r="L80"/>
      <c r="M80"/>
    </row>
    <row r="81" spans="1:13" s="6" customFormat="1" x14ac:dyDescent="0.2">
      <c r="A81" s="17" t="str">
        <f t="shared" si="12"/>
        <v>920</v>
      </c>
      <c r="B81" s="17" t="str">
        <f t="shared" si="13"/>
        <v>31</v>
      </c>
      <c r="C81" s="6">
        <v>1312388920</v>
      </c>
      <c r="D81" s="6" t="s">
        <v>44</v>
      </c>
      <c r="E81" s="7">
        <v>0</v>
      </c>
      <c r="F81" s="7">
        <v>0</v>
      </c>
      <c r="G81" s="8">
        <v>14000</v>
      </c>
      <c r="H81" s="9"/>
      <c r="I81" s="7">
        <f>F81+G81-H81</f>
        <v>14000</v>
      </c>
      <c r="L81"/>
      <c r="M81"/>
    </row>
    <row r="82" spans="1:13" s="6" customFormat="1" x14ac:dyDescent="0.2">
      <c r="A82" s="17" t="str">
        <f t="shared" si="12"/>
        <v>920</v>
      </c>
      <c r="B82" s="17" t="str">
        <f t="shared" si="13"/>
        <v>31</v>
      </c>
      <c r="C82" s="6">
        <v>1312393920</v>
      </c>
      <c r="D82" s="6" t="s">
        <v>468</v>
      </c>
      <c r="E82" s="7"/>
      <c r="F82" s="7">
        <v>60000</v>
      </c>
      <c r="G82" s="8"/>
      <c r="H82" s="9"/>
      <c r="I82" s="7">
        <f>F82+G82-H82</f>
        <v>60000</v>
      </c>
      <c r="L82"/>
      <c r="M82"/>
    </row>
    <row r="83" spans="1:13" s="6" customFormat="1" x14ac:dyDescent="0.2">
      <c r="A83" s="17" t="str">
        <f t="shared" si="12"/>
        <v>920</v>
      </c>
      <c r="B83" s="17" t="str">
        <f t="shared" si="13"/>
        <v>31</v>
      </c>
      <c r="C83" s="6">
        <v>1312410920</v>
      </c>
      <c r="D83" s="6" t="s">
        <v>478</v>
      </c>
      <c r="E83" s="7"/>
      <c r="F83" s="7"/>
      <c r="G83" s="8">
        <v>18000</v>
      </c>
      <c r="H83" s="9"/>
      <c r="I83" s="7">
        <f>F83+G83-H83</f>
        <v>18000</v>
      </c>
      <c r="L83"/>
      <c r="M83"/>
    </row>
    <row r="84" spans="1:13" s="6" customFormat="1" x14ac:dyDescent="0.2">
      <c r="A84" s="17" t="str">
        <f t="shared" si="12"/>
        <v>920</v>
      </c>
      <c r="B84" s="17" t="str">
        <f t="shared" si="13"/>
        <v>31</v>
      </c>
      <c r="C84" s="6">
        <v>1312510920</v>
      </c>
      <c r="D84" s="6" t="s">
        <v>46</v>
      </c>
      <c r="E84" s="7">
        <v>22000</v>
      </c>
      <c r="F84" s="7">
        <v>22000</v>
      </c>
      <c r="G84" s="8"/>
      <c r="H84" s="9"/>
      <c r="I84" s="7">
        <f>F84+G84-H84</f>
        <v>22000</v>
      </c>
      <c r="L84"/>
      <c r="M84"/>
    </row>
    <row r="85" spans="1:13" s="6" customFormat="1" x14ac:dyDescent="0.2">
      <c r="A85" s="17" t="str">
        <f t="shared" si="12"/>
        <v>920</v>
      </c>
      <c r="B85" s="17" t="str">
        <f t="shared" si="13"/>
        <v>31</v>
      </c>
      <c r="C85" s="6">
        <v>1313202920</v>
      </c>
      <c r="D85" s="6" t="s">
        <v>49</v>
      </c>
      <c r="E85" s="7">
        <v>39000</v>
      </c>
      <c r="F85" s="7">
        <v>39000</v>
      </c>
      <c r="G85" s="8"/>
      <c r="H85" s="9"/>
      <c r="I85" s="7">
        <f>F85+G85-H85</f>
        <v>39000</v>
      </c>
      <c r="L85"/>
      <c r="M85"/>
    </row>
    <row r="86" spans="1:13" s="6" customFormat="1" x14ac:dyDescent="0.2">
      <c r="A86" s="17" t="str">
        <f t="shared" si="12"/>
        <v>920</v>
      </c>
      <c r="B86" s="17" t="str">
        <f t="shared" si="13"/>
        <v>31</v>
      </c>
      <c r="C86" s="6">
        <v>1313204920</v>
      </c>
      <c r="D86" s="6" t="s">
        <v>50</v>
      </c>
      <c r="E86" s="7">
        <v>20000</v>
      </c>
      <c r="F86" s="7">
        <v>20000</v>
      </c>
      <c r="G86" s="8"/>
      <c r="H86" s="9">
        <v>5000</v>
      </c>
      <c r="I86" s="7">
        <f>F86+G86-H86</f>
        <v>15000</v>
      </c>
      <c r="L86"/>
      <c r="M86"/>
    </row>
    <row r="87" spans="1:13" s="6" customFormat="1" x14ac:dyDescent="0.2">
      <c r="A87" s="17" t="str">
        <f t="shared" si="12"/>
        <v>920</v>
      </c>
      <c r="B87" s="17" t="str">
        <f t="shared" si="13"/>
        <v>31</v>
      </c>
      <c r="C87" s="6">
        <v>1313211920</v>
      </c>
      <c r="D87" s="6" t="s">
        <v>51</v>
      </c>
      <c r="E87" s="7">
        <v>13000</v>
      </c>
      <c r="F87" s="7">
        <v>13000</v>
      </c>
      <c r="G87" s="8">
        <v>2000</v>
      </c>
      <c r="H87" s="9"/>
      <c r="I87" s="7">
        <f>F87+G87-H87</f>
        <v>15000</v>
      </c>
      <c r="L87"/>
      <c r="M87"/>
    </row>
    <row r="88" spans="1:13" s="6" customFormat="1" x14ac:dyDescent="0.2">
      <c r="A88" s="17" t="str">
        <f t="shared" si="12"/>
        <v>920</v>
      </c>
      <c r="B88" s="17" t="str">
        <f t="shared" si="13"/>
        <v>31</v>
      </c>
      <c r="C88" s="6">
        <v>1313220920</v>
      </c>
      <c r="D88" s="6" t="s">
        <v>53</v>
      </c>
      <c r="E88" s="7">
        <v>13000</v>
      </c>
      <c r="F88" s="7">
        <v>13000</v>
      </c>
      <c r="G88" s="8"/>
      <c r="H88" s="9"/>
      <c r="I88" s="7">
        <f>F88+G88-H88</f>
        <v>13000</v>
      </c>
      <c r="L88"/>
      <c r="M88"/>
    </row>
    <row r="89" spans="1:13" s="6" customFormat="1" x14ac:dyDescent="0.2">
      <c r="A89" s="17" t="str">
        <f t="shared" si="12"/>
        <v>920</v>
      </c>
      <c r="B89" s="17" t="str">
        <f t="shared" si="13"/>
        <v>31</v>
      </c>
      <c r="C89" s="6">
        <v>1313230920</v>
      </c>
      <c r="D89" s="6" t="s">
        <v>54</v>
      </c>
      <c r="E89" s="7">
        <v>13000</v>
      </c>
      <c r="F89" s="7">
        <v>13000</v>
      </c>
      <c r="G89" s="8"/>
      <c r="H89" s="9"/>
      <c r="I89" s="7">
        <f>F89+G89-H89</f>
        <v>13000</v>
      </c>
      <c r="L89"/>
      <c r="M89"/>
    </row>
    <row r="90" spans="1:13" s="6" customFormat="1" x14ac:dyDescent="0.2">
      <c r="A90" s="17" t="str">
        <f t="shared" si="12"/>
        <v>920</v>
      </c>
      <c r="B90" s="17" t="str">
        <f t="shared" si="13"/>
        <v>31</v>
      </c>
      <c r="C90" s="6">
        <v>1313255920</v>
      </c>
      <c r="D90" s="6" t="s">
        <v>55</v>
      </c>
      <c r="E90" s="7">
        <v>42000</v>
      </c>
      <c r="F90" s="7">
        <v>42000</v>
      </c>
      <c r="G90" s="8"/>
      <c r="H90" s="9"/>
      <c r="I90" s="7">
        <f>F90+G90-H90</f>
        <v>42000</v>
      </c>
      <c r="L90"/>
      <c r="M90"/>
    </row>
    <row r="91" spans="1:13" s="6" customFormat="1" x14ac:dyDescent="0.2">
      <c r="A91" s="17" t="str">
        <f t="shared" si="12"/>
        <v>920</v>
      </c>
      <c r="B91" s="17" t="str">
        <f t="shared" si="13"/>
        <v>31</v>
      </c>
      <c r="C91" s="6">
        <v>1313280920</v>
      </c>
      <c r="D91" s="6" t="s">
        <v>56</v>
      </c>
      <c r="E91" s="7">
        <v>266000</v>
      </c>
      <c r="F91" s="7">
        <v>266000</v>
      </c>
      <c r="G91" s="8">
        <v>60000</v>
      </c>
      <c r="H91" s="9"/>
      <c r="I91" s="7">
        <f>F91+G91-H91</f>
        <v>326000</v>
      </c>
      <c r="L91"/>
      <c r="M91"/>
    </row>
    <row r="92" spans="1:13" s="6" customFormat="1" x14ac:dyDescent="0.2">
      <c r="A92" s="17" t="str">
        <f t="shared" si="12"/>
        <v>920</v>
      </c>
      <c r="B92" s="17" t="str">
        <f t="shared" si="13"/>
        <v>31</v>
      </c>
      <c r="C92" s="6">
        <v>1313282920</v>
      </c>
      <c r="D92" s="6" t="s">
        <v>57</v>
      </c>
      <c r="E92" s="7">
        <v>90000</v>
      </c>
      <c r="F92" s="7">
        <v>90000</v>
      </c>
      <c r="G92" s="8">
        <v>6000</v>
      </c>
      <c r="H92" s="9"/>
      <c r="I92" s="7">
        <f>F92+G92-H92</f>
        <v>96000</v>
      </c>
      <c r="L92"/>
      <c r="M92"/>
    </row>
    <row r="93" spans="1:13" s="6" customFormat="1" x14ac:dyDescent="0.2">
      <c r="A93" s="17" t="str">
        <f t="shared" si="12"/>
        <v>920</v>
      </c>
      <c r="B93" s="17" t="str">
        <f t="shared" si="13"/>
        <v>31</v>
      </c>
      <c r="C93" s="6">
        <v>1313284920</v>
      </c>
      <c r="D93" s="6" t="s">
        <v>58</v>
      </c>
      <c r="E93" s="7">
        <v>0</v>
      </c>
      <c r="F93" s="7">
        <v>0</v>
      </c>
      <c r="G93" s="8">
        <v>2500</v>
      </c>
      <c r="H93" s="9"/>
      <c r="I93" s="7">
        <f>F93+G93-H93</f>
        <v>2500</v>
      </c>
      <c r="L93"/>
      <c r="M93"/>
    </row>
    <row r="94" spans="1:13" s="6" customFormat="1" x14ac:dyDescent="0.2">
      <c r="A94" s="17" t="str">
        <f t="shared" si="12"/>
        <v>920</v>
      </c>
      <c r="B94" s="17" t="str">
        <f t="shared" si="13"/>
        <v>31</v>
      </c>
      <c r="C94" s="6">
        <v>1313285920</v>
      </c>
      <c r="D94" s="6" t="s">
        <v>59</v>
      </c>
      <c r="E94" s="7">
        <v>0</v>
      </c>
      <c r="F94" s="7">
        <v>0</v>
      </c>
      <c r="G94" s="8">
        <v>7000</v>
      </c>
      <c r="H94" s="9"/>
      <c r="I94" s="7">
        <f>F94+G94-H94</f>
        <v>7000</v>
      </c>
      <c r="L94"/>
      <c r="M94"/>
    </row>
    <row r="95" spans="1:13" s="6" customFormat="1" x14ac:dyDescent="0.2">
      <c r="A95" s="17" t="str">
        <f t="shared" si="12"/>
        <v>920</v>
      </c>
      <c r="B95" s="17" t="str">
        <f t="shared" si="13"/>
        <v>31</v>
      </c>
      <c r="C95" s="6">
        <v>1313288920</v>
      </c>
      <c r="D95" s="6" t="s">
        <v>60</v>
      </c>
      <c r="E95" s="7">
        <v>117000</v>
      </c>
      <c r="F95" s="7">
        <v>117000</v>
      </c>
      <c r="G95" s="8"/>
      <c r="H95" s="9"/>
      <c r="I95" s="7">
        <f>F95+G95-H95</f>
        <v>117000</v>
      </c>
      <c r="L95"/>
      <c r="M95"/>
    </row>
    <row r="96" spans="1:13" s="6" customFormat="1" x14ac:dyDescent="0.2">
      <c r="A96" s="17" t="str">
        <f t="shared" si="12"/>
        <v>920</v>
      </c>
      <c r="B96" s="17" t="str">
        <f t="shared" si="13"/>
        <v>31</v>
      </c>
      <c r="C96" s="6">
        <v>1313330920</v>
      </c>
      <c r="D96" s="6" t="s">
        <v>61</v>
      </c>
      <c r="E96" s="7">
        <v>29000</v>
      </c>
      <c r="F96" s="7">
        <v>29000</v>
      </c>
      <c r="G96" s="8"/>
      <c r="H96" s="9"/>
      <c r="I96" s="7">
        <f>F96+G96-H96</f>
        <v>29000</v>
      </c>
      <c r="L96"/>
      <c r="M96"/>
    </row>
    <row r="97" spans="1:13" s="6" customFormat="1" x14ac:dyDescent="0.2">
      <c r="A97" s="17" t="str">
        <f t="shared" si="12"/>
        <v>920</v>
      </c>
      <c r="B97" s="17" t="str">
        <f t="shared" si="13"/>
        <v>31</v>
      </c>
      <c r="C97" s="6">
        <v>1313335920</v>
      </c>
      <c r="D97" s="6" t="s">
        <v>62</v>
      </c>
      <c r="E97" s="7">
        <v>58000</v>
      </c>
      <c r="F97" s="7">
        <v>58000</v>
      </c>
      <c r="G97" s="8">
        <v>30000</v>
      </c>
      <c r="H97" s="9"/>
      <c r="I97" s="7">
        <f>F97+G97-H97</f>
        <v>88000</v>
      </c>
      <c r="L97"/>
      <c r="M97"/>
    </row>
    <row r="98" spans="1:13" s="6" customFormat="1" x14ac:dyDescent="0.2">
      <c r="A98" s="17" t="str">
        <f t="shared" si="12"/>
        <v>920</v>
      </c>
      <c r="B98" s="17" t="str">
        <f t="shared" si="13"/>
        <v>31</v>
      </c>
      <c r="C98" s="6">
        <v>1313337920</v>
      </c>
      <c r="D98" s="6" t="s">
        <v>63</v>
      </c>
      <c r="E98" s="7">
        <v>44000</v>
      </c>
      <c r="F98" s="7">
        <v>44000</v>
      </c>
      <c r="G98" s="8"/>
      <c r="H98" s="9"/>
      <c r="I98" s="7">
        <f>F98+G98-H98</f>
        <v>44000</v>
      </c>
      <c r="L98"/>
      <c r="M98"/>
    </row>
    <row r="99" spans="1:13" s="6" customFormat="1" x14ac:dyDescent="0.2">
      <c r="A99" s="17" t="str">
        <f t="shared" si="12"/>
        <v>920</v>
      </c>
      <c r="B99" s="17" t="str">
        <f t="shared" si="13"/>
        <v>31</v>
      </c>
      <c r="C99" s="6">
        <v>1313898920</v>
      </c>
      <c r="D99" s="6" t="s">
        <v>65</v>
      </c>
      <c r="E99" s="7">
        <v>117000</v>
      </c>
      <c r="F99" s="7">
        <v>117000</v>
      </c>
      <c r="G99" s="8"/>
      <c r="H99" s="9"/>
      <c r="I99" s="7">
        <f>F99+G99-H99</f>
        <v>117000</v>
      </c>
      <c r="L99"/>
      <c r="M99"/>
    </row>
    <row r="100" spans="1:13" s="6" customFormat="1" x14ac:dyDescent="0.2">
      <c r="A100" s="17" t="str">
        <f t="shared" si="12"/>
        <v>920</v>
      </c>
      <c r="B100" s="17" t="str">
        <f t="shared" si="13"/>
        <v>31</v>
      </c>
      <c r="C100" s="6">
        <v>1313999920</v>
      </c>
      <c r="D100" s="6" t="s">
        <v>66</v>
      </c>
      <c r="E100" s="7">
        <v>10000</v>
      </c>
      <c r="F100" s="7">
        <v>10000</v>
      </c>
      <c r="G100" s="8"/>
      <c r="H100" s="9"/>
      <c r="I100" s="7">
        <f>F100+G100-H100</f>
        <v>10000</v>
      </c>
      <c r="L100"/>
      <c r="M100"/>
    </row>
    <row r="101" spans="1:13" s="6" customFormat="1" x14ac:dyDescent="0.2">
      <c r="A101" s="17" t="str">
        <f t="shared" si="12"/>
        <v>920</v>
      </c>
      <c r="B101" s="17" t="str">
        <f t="shared" si="13"/>
        <v>31</v>
      </c>
      <c r="C101" s="6">
        <v>1317101920</v>
      </c>
      <c r="D101" s="6" t="s">
        <v>69</v>
      </c>
      <c r="E101" s="7">
        <v>50000</v>
      </c>
      <c r="F101" s="7">
        <v>50000</v>
      </c>
      <c r="G101" s="8">
        <v>10000</v>
      </c>
      <c r="H101" s="9"/>
      <c r="I101" s="7">
        <f>F101+G101-H101</f>
        <v>60000</v>
      </c>
      <c r="L101"/>
      <c r="M101"/>
    </row>
    <row r="102" spans="1:13" s="6" customFormat="1" x14ac:dyDescent="0.2">
      <c r="A102" s="17" t="str">
        <f t="shared" si="12"/>
        <v>920</v>
      </c>
      <c r="B102" s="17" t="str">
        <f t="shared" si="13"/>
        <v>31</v>
      </c>
      <c r="C102" s="6">
        <v>1317200920</v>
      </c>
      <c r="D102" s="6" t="s">
        <v>70</v>
      </c>
      <c r="E102" s="7"/>
      <c r="F102" s="7"/>
      <c r="G102" s="8">
        <v>9000</v>
      </c>
      <c r="H102" s="9"/>
      <c r="I102" s="7">
        <f>F102+G102-H102</f>
        <v>9000</v>
      </c>
      <c r="L102"/>
      <c r="M102"/>
    </row>
    <row r="103" spans="1:13" s="6" customFormat="1" x14ac:dyDescent="0.2">
      <c r="A103" s="17" t="str">
        <f t="shared" si="12"/>
        <v>920</v>
      </c>
      <c r="B103" s="17" t="str">
        <f t="shared" si="13"/>
        <v>31</v>
      </c>
      <c r="C103" s="6">
        <v>1317310920</v>
      </c>
      <c r="D103" s="6" t="s">
        <v>71</v>
      </c>
      <c r="E103" s="7">
        <v>25000</v>
      </c>
      <c r="F103" s="7">
        <v>25000</v>
      </c>
      <c r="G103" s="8"/>
      <c r="H103" s="9"/>
      <c r="I103" s="7">
        <f>F103+G103-H103</f>
        <v>25000</v>
      </c>
      <c r="L103"/>
      <c r="M103"/>
    </row>
    <row r="104" spans="1:13" s="6" customFormat="1" x14ac:dyDescent="0.2">
      <c r="A104" s="17" t="str">
        <f t="shared" si="12"/>
        <v>920</v>
      </c>
      <c r="B104" s="17" t="str">
        <f t="shared" si="13"/>
        <v>31</v>
      </c>
      <c r="C104" s="6">
        <v>1317710920</v>
      </c>
      <c r="D104" s="6" t="s">
        <v>73</v>
      </c>
      <c r="E104" s="7">
        <v>125000</v>
      </c>
      <c r="F104" s="7">
        <v>125000</v>
      </c>
      <c r="G104" s="8"/>
      <c r="H104" s="9"/>
      <c r="I104" s="7">
        <f>F104+G104-H104</f>
        <v>125000</v>
      </c>
      <c r="L104"/>
      <c r="M104"/>
    </row>
    <row r="105" spans="1:13" s="6" customFormat="1" x14ac:dyDescent="0.2">
      <c r="A105" s="17" t="str">
        <f t="shared" si="12"/>
        <v>920</v>
      </c>
      <c r="B105" s="17" t="str">
        <f t="shared" si="13"/>
        <v>31</v>
      </c>
      <c r="C105" s="6">
        <v>1317800920</v>
      </c>
      <c r="D105" s="6" t="s">
        <v>74</v>
      </c>
      <c r="E105" s="7">
        <v>93000</v>
      </c>
      <c r="F105" s="7">
        <v>113000</v>
      </c>
      <c r="G105" s="8">
        <v>42000</v>
      </c>
      <c r="H105" s="9"/>
      <c r="I105" s="7">
        <f>F105+G105-H105</f>
        <v>155000</v>
      </c>
      <c r="L105"/>
      <c r="M105"/>
    </row>
    <row r="106" spans="1:13" s="6" customFormat="1" x14ac:dyDescent="0.2">
      <c r="A106" s="17" t="str">
        <f t="shared" si="12"/>
        <v>920</v>
      </c>
      <c r="B106" s="17" t="str">
        <f t="shared" si="13"/>
        <v>31</v>
      </c>
      <c r="C106" s="6">
        <v>1317810920</v>
      </c>
      <c r="D106" s="6" t="s">
        <v>75</v>
      </c>
      <c r="E106" s="7">
        <v>350000</v>
      </c>
      <c r="F106" s="7">
        <v>350000</v>
      </c>
      <c r="G106" s="8"/>
      <c r="H106" s="9">
        <v>100000</v>
      </c>
      <c r="I106" s="7">
        <f>F106+G106-H106</f>
        <v>250000</v>
      </c>
      <c r="L106"/>
      <c r="M106"/>
    </row>
    <row r="107" spans="1:13" s="6" customFormat="1" x14ac:dyDescent="0.2">
      <c r="A107" s="17" t="str">
        <f t="shared" si="12"/>
        <v>920</v>
      </c>
      <c r="B107" s="17" t="str">
        <f t="shared" si="13"/>
        <v>31</v>
      </c>
      <c r="C107" s="6">
        <v>1317900920</v>
      </c>
      <c r="D107" s="6" t="s">
        <v>76</v>
      </c>
      <c r="E107" s="7">
        <v>23000</v>
      </c>
      <c r="F107" s="7">
        <v>23000</v>
      </c>
      <c r="G107" s="8">
        <v>7000</v>
      </c>
      <c r="H107" s="9"/>
      <c r="I107" s="7">
        <f>F107+G107-H107</f>
        <v>30000</v>
      </c>
      <c r="L107"/>
      <c r="M107"/>
    </row>
    <row r="108" spans="1:13" s="6" customFormat="1" x14ac:dyDescent="0.2">
      <c r="A108" s="17" t="str">
        <f t="shared" si="12"/>
        <v>920</v>
      </c>
      <c r="B108" s="17" t="str">
        <f t="shared" si="13"/>
        <v>31</v>
      </c>
      <c r="C108" s="6">
        <v>1317901920</v>
      </c>
      <c r="D108" s="6" t="s">
        <v>77</v>
      </c>
      <c r="E108" s="7">
        <v>48000</v>
      </c>
      <c r="F108" s="7">
        <v>48000</v>
      </c>
      <c r="G108" s="8"/>
      <c r="H108" s="9"/>
      <c r="I108" s="7">
        <f>F108+G108-H108</f>
        <v>48000</v>
      </c>
      <c r="L108"/>
      <c r="M108"/>
    </row>
    <row r="109" spans="1:13" s="6" customFormat="1" ht="13.5" customHeight="1" x14ac:dyDescent="0.2">
      <c r="A109" s="17" t="str">
        <f t="shared" si="12"/>
        <v>920</v>
      </c>
      <c r="B109" s="17" t="str">
        <f t="shared" si="13"/>
        <v>31</v>
      </c>
      <c r="C109" s="6">
        <v>1317930920</v>
      </c>
      <c r="D109" s="6" t="s">
        <v>78</v>
      </c>
      <c r="E109" s="7">
        <v>42451</v>
      </c>
      <c r="F109" s="7">
        <v>42451</v>
      </c>
      <c r="G109" s="8"/>
      <c r="H109" s="9">
        <v>13000</v>
      </c>
      <c r="I109" s="7">
        <f>F109+G109-H109</f>
        <v>29451</v>
      </c>
      <c r="L109"/>
      <c r="M109"/>
    </row>
    <row r="110" spans="1:13" s="6" customFormat="1" x14ac:dyDescent="0.2">
      <c r="A110" s="17" t="str">
        <f t="shared" si="12"/>
        <v>920</v>
      </c>
      <c r="B110" s="17" t="str">
        <f t="shared" si="13"/>
        <v>31</v>
      </c>
      <c r="C110" s="6">
        <v>1319999920</v>
      </c>
      <c r="D110" s="6" t="s">
        <v>79</v>
      </c>
      <c r="E110" s="7">
        <v>51000</v>
      </c>
      <c r="F110" s="7">
        <v>51000</v>
      </c>
      <c r="G110" s="8"/>
      <c r="H110" s="9"/>
      <c r="I110" s="7">
        <f>F110+G110-H110</f>
        <v>51000</v>
      </c>
      <c r="L110"/>
      <c r="M110"/>
    </row>
    <row r="111" spans="1:13" s="6" customFormat="1" ht="13.5" customHeight="1" x14ac:dyDescent="0.2">
      <c r="A111" s="17"/>
      <c r="B111" s="17"/>
      <c r="E111" s="7"/>
      <c r="F111" s="7"/>
      <c r="G111" s="8"/>
      <c r="H111" s="9"/>
      <c r="I111" s="7"/>
      <c r="L111"/>
      <c r="M111"/>
    </row>
    <row r="112" spans="1:13" s="3" customFormat="1" ht="13.5" customHeight="1" x14ac:dyDescent="0.25">
      <c r="A112" s="16"/>
      <c r="B112" s="16"/>
      <c r="C112" s="3" t="s">
        <v>486</v>
      </c>
      <c r="E112" s="14">
        <f t="shared" ref="E112:I112" si="14">SUM(E71:E110)</f>
        <v>3330851</v>
      </c>
      <c r="F112" s="14">
        <f t="shared" si="14"/>
        <v>3410851</v>
      </c>
      <c r="G112" s="14">
        <f t="shared" si="14"/>
        <v>527500</v>
      </c>
      <c r="H112" s="14">
        <f t="shared" si="14"/>
        <v>260000</v>
      </c>
      <c r="I112" s="14">
        <f t="shared" si="14"/>
        <v>3678351</v>
      </c>
      <c r="L112" s="1"/>
      <c r="M112" s="1"/>
    </row>
    <row r="113" spans="1:13" s="6" customFormat="1" ht="13.5" customHeight="1" x14ac:dyDescent="0.2">
      <c r="A113" s="17"/>
      <c r="B113" s="17"/>
      <c r="E113" s="7"/>
      <c r="F113" s="7"/>
      <c r="G113" s="8"/>
      <c r="H113" s="9"/>
      <c r="I113" s="7"/>
      <c r="L113"/>
      <c r="M113"/>
    </row>
    <row r="114" spans="1:13" s="6" customFormat="1" x14ac:dyDescent="0.2">
      <c r="A114" s="17"/>
      <c r="B114" s="17"/>
      <c r="E114" s="7"/>
      <c r="F114" s="7"/>
      <c r="G114" s="8"/>
      <c r="H114" s="9"/>
      <c r="I114" s="7"/>
      <c r="L114"/>
      <c r="M114"/>
    </row>
    <row r="115" spans="1:13" s="6" customFormat="1" x14ac:dyDescent="0.2">
      <c r="A115" s="17" t="str">
        <f t="shared" ref="A115:A146" si="15">MID(C115,8,3)</f>
        <v>930</v>
      </c>
      <c r="B115" s="17" t="str">
        <f t="shared" ref="B115:B146" si="16">MID(C115,2,2)</f>
        <v>34</v>
      </c>
      <c r="C115" s="6">
        <v>1341000930</v>
      </c>
      <c r="D115" s="6" t="s">
        <v>93</v>
      </c>
      <c r="E115" s="7">
        <v>910000</v>
      </c>
      <c r="F115" s="7">
        <v>910000</v>
      </c>
      <c r="G115" s="8"/>
      <c r="H115" s="9">
        <v>150000</v>
      </c>
      <c r="I115" s="7">
        <f>F115+G115-H115</f>
        <v>760000</v>
      </c>
      <c r="L115"/>
      <c r="M115"/>
    </row>
    <row r="116" spans="1:13" s="6" customFormat="1" x14ac:dyDescent="0.2">
      <c r="A116" s="17" t="str">
        <f t="shared" si="15"/>
        <v>930</v>
      </c>
      <c r="B116" s="17" t="str">
        <f t="shared" si="16"/>
        <v>34</v>
      </c>
      <c r="C116" s="6">
        <v>1341111930</v>
      </c>
      <c r="D116" s="6" t="s">
        <v>26</v>
      </c>
      <c r="E116" s="7">
        <v>27000</v>
      </c>
      <c r="F116" s="7">
        <v>27000</v>
      </c>
      <c r="G116" s="8"/>
      <c r="H116" s="9">
        <v>27000</v>
      </c>
      <c r="I116" s="7">
        <f>F116+G116-H116</f>
        <v>0</v>
      </c>
      <c r="L116"/>
      <c r="M116"/>
    </row>
    <row r="117" spans="1:13" s="6" customFormat="1" x14ac:dyDescent="0.2">
      <c r="A117" s="17" t="str">
        <f t="shared" si="15"/>
        <v>930</v>
      </c>
      <c r="B117" s="17" t="str">
        <f t="shared" si="16"/>
        <v>34</v>
      </c>
      <c r="C117" s="6">
        <v>1341220930</v>
      </c>
      <c r="D117" s="6" t="s">
        <v>95</v>
      </c>
      <c r="E117" s="7">
        <v>19000</v>
      </c>
      <c r="F117" s="7">
        <v>19000</v>
      </c>
      <c r="G117" s="8"/>
      <c r="H117" s="9"/>
      <c r="I117" s="7">
        <f>F117+G117-H117</f>
        <v>19000</v>
      </c>
      <c r="L117"/>
      <c r="M117"/>
    </row>
    <row r="118" spans="1:13" s="6" customFormat="1" x14ac:dyDescent="0.2">
      <c r="A118" s="17" t="str">
        <f t="shared" si="15"/>
        <v>930</v>
      </c>
      <c r="B118" s="17" t="str">
        <f t="shared" si="16"/>
        <v>34</v>
      </c>
      <c r="C118" s="6">
        <v>1342451930</v>
      </c>
      <c r="D118" s="6" t="s">
        <v>103</v>
      </c>
      <c r="E118" s="7"/>
      <c r="F118" s="7"/>
      <c r="G118" s="8">
        <v>20000</v>
      </c>
      <c r="H118" s="9"/>
      <c r="I118" s="7">
        <f>F118+G118-H118</f>
        <v>20000</v>
      </c>
      <c r="L118"/>
      <c r="M118"/>
    </row>
    <row r="119" spans="1:13" s="6" customFormat="1" x14ac:dyDescent="0.2">
      <c r="A119" s="17" t="str">
        <f t="shared" si="15"/>
        <v>930</v>
      </c>
      <c r="B119" s="17" t="str">
        <f t="shared" si="16"/>
        <v>34</v>
      </c>
      <c r="C119" s="6">
        <v>1342200930</v>
      </c>
      <c r="D119" s="6" t="s">
        <v>96</v>
      </c>
      <c r="E119" s="7">
        <v>20000</v>
      </c>
      <c r="F119" s="7">
        <v>20000</v>
      </c>
      <c r="G119" s="8"/>
      <c r="H119" s="9">
        <v>9000</v>
      </c>
      <c r="I119" s="7">
        <f>F119+G119-H119</f>
        <v>11000</v>
      </c>
      <c r="L119"/>
      <c r="M119"/>
    </row>
    <row r="120" spans="1:13" s="6" customFormat="1" x14ac:dyDescent="0.2">
      <c r="A120" s="17" t="str">
        <f t="shared" si="15"/>
        <v>930</v>
      </c>
      <c r="B120" s="17" t="str">
        <f t="shared" si="16"/>
        <v>34</v>
      </c>
      <c r="C120" s="6">
        <v>1342400930</v>
      </c>
      <c r="D120" s="6" t="s">
        <v>97</v>
      </c>
      <c r="E120" s="7">
        <v>6000</v>
      </c>
      <c r="F120" s="7">
        <v>6000</v>
      </c>
      <c r="G120" s="8"/>
      <c r="H120" s="9"/>
      <c r="I120" s="7">
        <f>F120+G120-H120</f>
        <v>6000</v>
      </c>
      <c r="L120"/>
      <c r="M120"/>
    </row>
    <row r="121" spans="1:13" s="6" customFormat="1" x14ac:dyDescent="0.2">
      <c r="A121" s="17" t="str">
        <f t="shared" si="15"/>
        <v>930</v>
      </c>
      <c r="B121" s="17" t="str">
        <f t="shared" si="16"/>
        <v>34</v>
      </c>
      <c r="C121" s="6">
        <v>1342401930</v>
      </c>
      <c r="D121" s="6" t="s">
        <v>99</v>
      </c>
      <c r="E121" s="7">
        <v>2000</v>
      </c>
      <c r="F121" s="7">
        <v>2000</v>
      </c>
      <c r="G121" s="8"/>
      <c r="H121" s="9"/>
      <c r="I121" s="7">
        <f>F121+G121-H121</f>
        <v>2000</v>
      </c>
      <c r="L121"/>
      <c r="M121"/>
    </row>
    <row r="122" spans="1:13" s="6" customFormat="1" x14ac:dyDescent="0.2">
      <c r="A122" s="17" t="str">
        <f t="shared" si="15"/>
        <v>930</v>
      </c>
      <c r="B122" s="17" t="str">
        <f t="shared" si="16"/>
        <v>34</v>
      </c>
      <c r="C122" s="6">
        <v>1342410930</v>
      </c>
      <c r="D122" s="6" t="s">
        <v>100</v>
      </c>
      <c r="G122" s="8">
        <v>20000</v>
      </c>
      <c r="H122" s="9"/>
      <c r="I122" s="7">
        <f>F122+G122-H122</f>
        <v>20000</v>
      </c>
      <c r="L122"/>
      <c r="M122"/>
    </row>
    <row r="123" spans="1:13" s="6" customFormat="1" x14ac:dyDescent="0.2">
      <c r="A123" s="17" t="str">
        <f t="shared" si="15"/>
        <v>930</v>
      </c>
      <c r="B123" s="17" t="str">
        <f t="shared" si="16"/>
        <v>34</v>
      </c>
      <c r="C123" s="6">
        <v>1342422930</v>
      </c>
      <c r="D123" s="6" t="s">
        <v>101</v>
      </c>
      <c r="E123" s="7">
        <v>15000</v>
      </c>
      <c r="F123" s="7">
        <v>15000</v>
      </c>
      <c r="G123" s="8"/>
      <c r="H123" s="9"/>
      <c r="I123" s="7">
        <f>F123+G123-H123</f>
        <v>15000</v>
      </c>
      <c r="L123"/>
      <c r="M123"/>
    </row>
    <row r="124" spans="1:13" s="6" customFormat="1" x14ac:dyDescent="0.2">
      <c r="A124" s="17" t="str">
        <f t="shared" si="15"/>
        <v>930</v>
      </c>
      <c r="B124" s="17" t="str">
        <f t="shared" si="16"/>
        <v>34</v>
      </c>
      <c r="C124" s="6">
        <v>1342423930</v>
      </c>
      <c r="D124" s="6" t="s">
        <v>102</v>
      </c>
      <c r="E124" s="7">
        <v>8000</v>
      </c>
      <c r="F124" s="7">
        <v>8000</v>
      </c>
      <c r="G124" s="8"/>
      <c r="H124" s="9"/>
      <c r="I124" s="7">
        <f>F124+G124-H124</f>
        <v>8000</v>
      </c>
      <c r="L124"/>
      <c r="M124"/>
    </row>
    <row r="125" spans="1:13" s="6" customFormat="1" x14ac:dyDescent="0.2">
      <c r="A125" s="17" t="str">
        <f t="shared" si="15"/>
        <v>930</v>
      </c>
      <c r="B125" s="17" t="str">
        <f t="shared" si="16"/>
        <v>34</v>
      </c>
      <c r="C125" s="6">
        <v>1342451930</v>
      </c>
      <c r="D125" s="6" t="s">
        <v>103</v>
      </c>
      <c r="G125" s="8"/>
      <c r="H125" s="9"/>
      <c r="I125" s="7">
        <f>F125+G125-H125</f>
        <v>0</v>
      </c>
      <c r="L125"/>
      <c r="M125"/>
    </row>
    <row r="126" spans="1:13" s="6" customFormat="1" x14ac:dyDescent="0.2">
      <c r="A126" s="17" t="str">
        <f t="shared" si="15"/>
        <v>930</v>
      </c>
      <c r="B126" s="17" t="str">
        <f t="shared" si="16"/>
        <v>34</v>
      </c>
      <c r="C126" s="6">
        <v>1343500930</v>
      </c>
      <c r="D126" s="6" t="s">
        <v>104</v>
      </c>
      <c r="E126" s="7">
        <v>241000</v>
      </c>
      <c r="F126" s="7">
        <v>241000</v>
      </c>
      <c r="G126" s="8"/>
      <c r="H126" s="9"/>
      <c r="I126" s="7">
        <f>F126+G126-H126</f>
        <v>241000</v>
      </c>
      <c r="L126"/>
      <c r="M126"/>
    </row>
    <row r="127" spans="1:13" s="6" customFormat="1" x14ac:dyDescent="0.2">
      <c r="A127" s="17" t="str">
        <f t="shared" si="15"/>
        <v>930</v>
      </c>
      <c r="B127" s="17" t="str">
        <f t="shared" si="16"/>
        <v>34</v>
      </c>
      <c r="C127" s="6">
        <v>1343501930</v>
      </c>
      <c r="D127" s="6" t="s">
        <v>105</v>
      </c>
      <c r="E127" s="7">
        <v>23000</v>
      </c>
      <c r="F127" s="7">
        <v>23000</v>
      </c>
      <c r="G127" s="8"/>
      <c r="H127" s="9"/>
      <c r="I127" s="7">
        <f>F127+G127-H127</f>
        <v>23000</v>
      </c>
      <c r="L127"/>
      <c r="M127"/>
    </row>
    <row r="128" spans="1:13" s="6" customFormat="1" x14ac:dyDescent="0.2">
      <c r="A128" s="17" t="str">
        <f t="shared" si="15"/>
        <v>930</v>
      </c>
      <c r="B128" s="17" t="str">
        <f t="shared" si="16"/>
        <v>34</v>
      </c>
      <c r="C128" s="6">
        <v>1343502930</v>
      </c>
      <c r="D128" s="6" t="s">
        <v>106</v>
      </c>
      <c r="E128" s="7">
        <v>15000</v>
      </c>
      <c r="F128" s="7">
        <v>15000</v>
      </c>
      <c r="G128" s="8"/>
      <c r="H128" s="9"/>
      <c r="I128" s="7">
        <f>F128+G128-H128</f>
        <v>15000</v>
      </c>
      <c r="L128"/>
      <c r="M128"/>
    </row>
    <row r="129" spans="1:13" s="6" customFormat="1" x14ac:dyDescent="0.2">
      <c r="A129" s="17" t="str">
        <f t="shared" si="15"/>
        <v>930</v>
      </c>
      <c r="B129" s="17" t="str">
        <f t="shared" si="16"/>
        <v>34</v>
      </c>
      <c r="C129" s="6">
        <v>1343525930</v>
      </c>
      <c r="D129" s="6" t="s">
        <v>107</v>
      </c>
      <c r="E129" s="7">
        <v>4000</v>
      </c>
      <c r="F129" s="7">
        <v>4000</v>
      </c>
      <c r="G129" s="8"/>
      <c r="H129" s="9"/>
      <c r="I129" s="7">
        <f>F129+G129-H129</f>
        <v>4000</v>
      </c>
      <c r="L129"/>
      <c r="M129"/>
    </row>
    <row r="130" spans="1:13" s="6" customFormat="1" x14ac:dyDescent="0.2">
      <c r="A130" s="17" t="str">
        <f t="shared" si="15"/>
        <v>930</v>
      </c>
      <c r="B130" s="17" t="str">
        <f t="shared" si="16"/>
        <v>34</v>
      </c>
      <c r="C130" s="6">
        <v>1343555930</v>
      </c>
      <c r="D130" s="6" t="s">
        <v>108</v>
      </c>
      <c r="F130" s="6">
        <v>9000</v>
      </c>
      <c r="G130" s="8">
        <v>48000</v>
      </c>
      <c r="H130" s="9"/>
      <c r="I130" s="7">
        <f>F130+G130-H130</f>
        <v>57000</v>
      </c>
      <c r="L130"/>
      <c r="M130"/>
    </row>
    <row r="131" spans="1:13" s="6" customFormat="1" x14ac:dyDescent="0.2">
      <c r="A131" s="17" t="str">
        <f t="shared" si="15"/>
        <v>930</v>
      </c>
      <c r="B131" s="17" t="str">
        <f t="shared" si="16"/>
        <v>34</v>
      </c>
      <c r="C131" s="6">
        <v>1343800930</v>
      </c>
      <c r="D131" s="6" t="s">
        <v>109</v>
      </c>
      <c r="E131" s="7">
        <v>37500</v>
      </c>
      <c r="F131" s="7">
        <v>37500</v>
      </c>
      <c r="G131" s="8"/>
      <c r="H131" s="9">
        <v>28500</v>
      </c>
      <c r="I131" s="7">
        <f>F131+G131-H131</f>
        <v>9000</v>
      </c>
      <c r="L131"/>
      <c r="M131"/>
    </row>
    <row r="132" spans="1:13" s="6" customFormat="1" x14ac:dyDescent="0.2">
      <c r="A132" s="17" t="str">
        <f t="shared" si="15"/>
        <v>930</v>
      </c>
      <c r="B132" s="17" t="str">
        <f t="shared" si="16"/>
        <v>34</v>
      </c>
      <c r="C132" s="6">
        <v>1343801930</v>
      </c>
      <c r="D132" s="6" t="s">
        <v>110</v>
      </c>
      <c r="E132" s="7">
        <v>95000</v>
      </c>
      <c r="F132" s="7">
        <v>95000</v>
      </c>
      <c r="G132" s="8"/>
      <c r="H132" s="9"/>
      <c r="I132" s="7">
        <f>F132+G132-H132</f>
        <v>95000</v>
      </c>
      <c r="L132"/>
      <c r="M132"/>
    </row>
    <row r="133" spans="1:13" s="6" customFormat="1" x14ac:dyDescent="0.2">
      <c r="A133" s="17" t="str">
        <f t="shared" si="15"/>
        <v>930</v>
      </c>
      <c r="B133" s="17" t="str">
        <f t="shared" si="16"/>
        <v>34</v>
      </c>
      <c r="C133" s="6">
        <v>1343901930</v>
      </c>
      <c r="D133" s="6" t="s">
        <v>112</v>
      </c>
      <c r="E133" s="7">
        <v>20000</v>
      </c>
      <c r="F133" s="7">
        <v>20000</v>
      </c>
      <c r="G133" s="8"/>
      <c r="H133" s="9"/>
      <c r="I133" s="7">
        <f>F133+G133-H133</f>
        <v>20000</v>
      </c>
      <c r="L133"/>
      <c r="M133"/>
    </row>
    <row r="134" spans="1:13" s="6" customFormat="1" x14ac:dyDescent="0.2">
      <c r="A134" s="17" t="str">
        <f t="shared" si="15"/>
        <v>930</v>
      </c>
      <c r="B134" s="17" t="str">
        <f t="shared" si="16"/>
        <v>34</v>
      </c>
      <c r="C134" s="6">
        <v>1343910930</v>
      </c>
      <c r="D134" s="6" t="s">
        <v>113</v>
      </c>
      <c r="E134" s="7">
        <v>11000</v>
      </c>
      <c r="F134" s="7">
        <v>11000</v>
      </c>
      <c r="G134" s="8">
        <v>60000</v>
      </c>
      <c r="H134" s="9"/>
      <c r="I134" s="7">
        <f>F134+G134-H134</f>
        <v>71000</v>
      </c>
      <c r="L134"/>
      <c r="M134"/>
    </row>
    <row r="135" spans="1:13" s="6" customFormat="1" x14ac:dyDescent="0.2">
      <c r="A135" s="17" t="str">
        <f t="shared" si="15"/>
        <v>930</v>
      </c>
      <c r="B135" s="17" t="str">
        <f t="shared" si="16"/>
        <v>34</v>
      </c>
      <c r="C135" s="6">
        <v>1343911930</v>
      </c>
      <c r="D135" s="6" t="s">
        <v>114</v>
      </c>
      <c r="E135" s="7">
        <v>230000</v>
      </c>
      <c r="F135" s="7">
        <v>230000</v>
      </c>
      <c r="G135" s="8"/>
      <c r="H135" s="9"/>
      <c r="I135" s="7">
        <f>F135+G135-H135</f>
        <v>230000</v>
      </c>
      <c r="L135"/>
      <c r="M135"/>
    </row>
    <row r="136" spans="1:13" s="6" customFormat="1" x14ac:dyDescent="0.2">
      <c r="A136" s="17" t="str">
        <f t="shared" si="15"/>
        <v>930</v>
      </c>
      <c r="B136" s="17" t="str">
        <f t="shared" si="16"/>
        <v>34</v>
      </c>
      <c r="C136" s="6">
        <v>1343912930</v>
      </c>
      <c r="D136" s="6" t="s">
        <v>116</v>
      </c>
      <c r="E136" s="7">
        <v>11000</v>
      </c>
      <c r="F136" s="7">
        <v>11000</v>
      </c>
      <c r="G136" s="8"/>
      <c r="H136" s="9"/>
      <c r="I136" s="7">
        <f>F136+G136-H136</f>
        <v>11000</v>
      </c>
      <c r="L136"/>
      <c r="M136"/>
    </row>
    <row r="137" spans="1:13" s="6" customFormat="1" x14ac:dyDescent="0.2">
      <c r="A137" s="17" t="str">
        <f t="shared" si="15"/>
        <v>930</v>
      </c>
      <c r="B137" s="17" t="str">
        <f t="shared" si="16"/>
        <v>34</v>
      </c>
      <c r="C137" s="6">
        <v>1344400930</v>
      </c>
      <c r="D137" s="6" t="s">
        <v>119</v>
      </c>
      <c r="E137" s="7">
        <v>7500</v>
      </c>
      <c r="F137" s="7">
        <v>7500</v>
      </c>
      <c r="G137" s="8"/>
      <c r="H137" s="9"/>
      <c r="I137" s="7">
        <f>F137+G137-H137</f>
        <v>7500</v>
      </c>
      <c r="L137"/>
      <c r="M137"/>
    </row>
    <row r="138" spans="1:13" s="6" customFormat="1" x14ac:dyDescent="0.2">
      <c r="A138" s="17" t="str">
        <f t="shared" si="15"/>
        <v>930</v>
      </c>
      <c r="B138" s="17" t="str">
        <f t="shared" si="16"/>
        <v>34</v>
      </c>
      <c r="C138" s="6">
        <v>1344401930</v>
      </c>
      <c r="D138" s="6" t="s">
        <v>120</v>
      </c>
      <c r="E138" s="7">
        <v>16000</v>
      </c>
      <c r="F138" s="7">
        <v>16000</v>
      </c>
      <c r="G138" s="8"/>
      <c r="H138" s="9"/>
      <c r="I138" s="7">
        <f>F138+G138-H138</f>
        <v>16000</v>
      </c>
      <c r="L138"/>
      <c r="M138"/>
    </row>
    <row r="139" spans="1:13" s="6" customFormat="1" x14ac:dyDescent="0.2">
      <c r="A139" s="17" t="str">
        <f t="shared" si="15"/>
        <v>930</v>
      </c>
      <c r="B139" s="17" t="str">
        <f t="shared" si="16"/>
        <v>34</v>
      </c>
      <c r="C139" s="6">
        <v>1344440930</v>
      </c>
      <c r="D139" s="6" t="s">
        <v>121</v>
      </c>
      <c r="E139" s="7">
        <v>20000</v>
      </c>
      <c r="F139" s="7">
        <v>20000</v>
      </c>
      <c r="G139" s="8"/>
      <c r="H139" s="9"/>
      <c r="I139" s="7">
        <f>F139+G139-H139</f>
        <v>20000</v>
      </c>
      <c r="L139"/>
      <c r="M139"/>
    </row>
    <row r="140" spans="1:13" s="6" customFormat="1" x14ac:dyDescent="0.2">
      <c r="A140" s="17" t="str">
        <f t="shared" si="15"/>
        <v>930</v>
      </c>
      <c r="B140" s="17" t="str">
        <f t="shared" si="16"/>
        <v>34</v>
      </c>
      <c r="C140" s="6">
        <v>1344501930</v>
      </c>
      <c r="D140" s="6" t="s">
        <v>123</v>
      </c>
      <c r="E140" s="7">
        <v>260000</v>
      </c>
      <c r="F140" s="7">
        <v>260000</v>
      </c>
      <c r="G140" s="8">
        <v>10000</v>
      </c>
      <c r="H140" s="9"/>
      <c r="I140" s="7">
        <f>F140+G140-H140</f>
        <v>270000</v>
      </c>
      <c r="L140"/>
      <c r="M140"/>
    </row>
    <row r="141" spans="1:13" s="6" customFormat="1" x14ac:dyDescent="0.2">
      <c r="A141" s="17" t="str">
        <f t="shared" si="15"/>
        <v>930</v>
      </c>
      <c r="B141" s="17" t="str">
        <f t="shared" si="16"/>
        <v>34</v>
      </c>
      <c r="C141" s="6">
        <v>1345100930</v>
      </c>
      <c r="D141" s="6" t="s">
        <v>126</v>
      </c>
      <c r="E141" s="7">
        <v>600000</v>
      </c>
      <c r="F141" s="7">
        <v>600000</v>
      </c>
      <c r="G141" s="8">
        <v>32000</v>
      </c>
      <c r="H141" s="9"/>
      <c r="I141" s="7">
        <f>F141+G141-H141</f>
        <v>632000</v>
      </c>
      <c r="L141"/>
      <c r="M141"/>
    </row>
    <row r="142" spans="1:13" s="6" customFormat="1" x14ac:dyDescent="0.2">
      <c r="A142" s="17" t="str">
        <f t="shared" si="15"/>
        <v>930</v>
      </c>
      <c r="B142" s="17" t="str">
        <f t="shared" si="16"/>
        <v>34</v>
      </c>
      <c r="C142" s="6">
        <v>1345103930</v>
      </c>
      <c r="D142" s="6" t="s">
        <v>127</v>
      </c>
      <c r="E142" s="7">
        <v>73000</v>
      </c>
      <c r="F142" s="7">
        <v>73000</v>
      </c>
      <c r="G142" s="8">
        <v>25000</v>
      </c>
      <c r="H142" s="9"/>
      <c r="I142" s="7">
        <f>F142+G142-H142</f>
        <v>98000</v>
      </c>
      <c r="L142"/>
      <c r="M142"/>
    </row>
    <row r="143" spans="1:13" s="6" customFormat="1" x14ac:dyDescent="0.2">
      <c r="A143" s="17" t="str">
        <f t="shared" si="15"/>
        <v>930</v>
      </c>
      <c r="B143" s="17" t="str">
        <f t="shared" si="16"/>
        <v>34</v>
      </c>
      <c r="C143" s="6">
        <v>1345202930</v>
      </c>
      <c r="D143" s="6" t="s">
        <v>128</v>
      </c>
      <c r="E143" s="7">
        <v>150000</v>
      </c>
      <c r="F143" s="7">
        <v>150000</v>
      </c>
      <c r="G143" s="8"/>
      <c r="H143" s="9"/>
      <c r="I143" s="7">
        <f>F143+G143-H143</f>
        <v>150000</v>
      </c>
      <c r="L143"/>
      <c r="M143"/>
    </row>
    <row r="144" spans="1:13" s="6" customFormat="1" x14ac:dyDescent="0.2">
      <c r="A144" s="17" t="str">
        <f t="shared" si="15"/>
        <v>930</v>
      </c>
      <c r="B144" s="17" t="str">
        <f t="shared" si="16"/>
        <v>34</v>
      </c>
      <c r="C144" s="6">
        <v>1345220930</v>
      </c>
      <c r="D144" s="6" t="s">
        <v>129</v>
      </c>
      <c r="E144" s="7">
        <v>48000</v>
      </c>
      <c r="F144" s="7">
        <v>48000</v>
      </c>
      <c r="G144" s="8">
        <v>5000</v>
      </c>
      <c r="H144" s="9"/>
      <c r="I144" s="7">
        <f>F144+G144-H144</f>
        <v>53000</v>
      </c>
      <c r="L144"/>
      <c r="M144"/>
    </row>
    <row r="145" spans="1:13" s="6" customFormat="1" x14ac:dyDescent="0.2">
      <c r="A145" s="17" t="str">
        <f t="shared" si="15"/>
        <v>930</v>
      </c>
      <c r="B145" s="17" t="str">
        <f t="shared" si="16"/>
        <v>34</v>
      </c>
      <c r="C145" s="6">
        <v>1345305930</v>
      </c>
      <c r="D145" s="6" t="s">
        <v>130</v>
      </c>
      <c r="E145" s="7">
        <v>42000</v>
      </c>
      <c r="F145" s="7">
        <v>42000</v>
      </c>
      <c r="G145" s="8">
        <v>6000</v>
      </c>
      <c r="H145" s="9"/>
      <c r="I145" s="7">
        <f>F145+G145-H145</f>
        <v>48000</v>
      </c>
      <c r="L145"/>
      <c r="M145"/>
    </row>
    <row r="146" spans="1:13" s="6" customFormat="1" x14ac:dyDescent="0.2">
      <c r="A146" s="17" t="str">
        <f t="shared" si="15"/>
        <v>930</v>
      </c>
      <c r="B146" s="17" t="str">
        <f t="shared" si="16"/>
        <v>34</v>
      </c>
      <c r="C146" s="6">
        <v>1345403930</v>
      </c>
      <c r="D146" s="6" t="s">
        <v>131</v>
      </c>
      <c r="E146" s="7">
        <v>60000</v>
      </c>
      <c r="F146" s="7">
        <v>60000</v>
      </c>
      <c r="G146" s="8">
        <v>15000</v>
      </c>
      <c r="H146" s="9"/>
      <c r="I146" s="7">
        <f>F146+G146-H146</f>
        <v>75000</v>
      </c>
      <c r="L146"/>
      <c r="M146"/>
    </row>
    <row r="147" spans="1:13" s="6" customFormat="1" x14ac:dyDescent="0.2">
      <c r="A147" s="17" t="str">
        <f t="shared" ref="A147:A163" si="17">MID(C147,8,3)</f>
        <v>930</v>
      </c>
      <c r="B147" s="17" t="str">
        <f t="shared" ref="B147:B163" si="18">MID(C147,2,2)</f>
        <v>34</v>
      </c>
      <c r="C147" s="6">
        <v>1346320930</v>
      </c>
      <c r="D147" s="6" t="s">
        <v>132</v>
      </c>
      <c r="E147" s="7">
        <v>4500</v>
      </c>
      <c r="F147" s="7">
        <v>4500</v>
      </c>
      <c r="G147" s="8"/>
      <c r="H147" s="9"/>
      <c r="I147" s="7">
        <f>F147+G147-H147</f>
        <v>4500</v>
      </c>
      <c r="L147"/>
      <c r="M147"/>
    </row>
    <row r="148" spans="1:13" s="6" customFormat="1" x14ac:dyDescent="0.2">
      <c r="A148" s="17" t="str">
        <f t="shared" si="17"/>
        <v>930</v>
      </c>
      <c r="B148" s="17" t="str">
        <f t="shared" si="18"/>
        <v>34</v>
      </c>
      <c r="C148" s="6">
        <v>1346610930</v>
      </c>
      <c r="D148" s="6" t="s">
        <v>133</v>
      </c>
      <c r="E148" s="7">
        <v>45000</v>
      </c>
      <c r="F148" s="7">
        <v>45000</v>
      </c>
      <c r="G148" s="8">
        <v>13000</v>
      </c>
      <c r="H148" s="9"/>
      <c r="I148" s="7">
        <f>F148+G148-H148</f>
        <v>58000</v>
      </c>
      <c r="L148"/>
      <c r="M148"/>
    </row>
    <row r="149" spans="1:13" s="6" customFormat="1" x14ac:dyDescent="0.2">
      <c r="A149" s="17" t="str">
        <f t="shared" si="17"/>
        <v>930</v>
      </c>
      <c r="B149" s="17" t="str">
        <f t="shared" si="18"/>
        <v>34</v>
      </c>
      <c r="C149" s="6">
        <v>1346711930</v>
      </c>
      <c r="D149" s="6" t="s">
        <v>134</v>
      </c>
      <c r="G149" s="8">
        <v>5000</v>
      </c>
      <c r="H149" s="9"/>
      <c r="I149" s="7">
        <f>F149+G149-H149</f>
        <v>5000</v>
      </c>
      <c r="L149"/>
      <c r="M149"/>
    </row>
    <row r="150" spans="1:13" s="6" customFormat="1" x14ac:dyDescent="0.2">
      <c r="A150" s="17" t="str">
        <f t="shared" si="17"/>
        <v>930</v>
      </c>
      <c r="B150" s="17" t="str">
        <f t="shared" si="18"/>
        <v>34</v>
      </c>
      <c r="C150" s="6">
        <v>1346800930</v>
      </c>
      <c r="D150" s="6" t="s">
        <v>135</v>
      </c>
      <c r="E150" s="7">
        <v>12000</v>
      </c>
      <c r="F150" s="7">
        <v>12000</v>
      </c>
      <c r="G150" s="8"/>
      <c r="H150" s="9">
        <v>3000</v>
      </c>
      <c r="I150" s="7">
        <f>F150+G150-H150</f>
        <v>9000</v>
      </c>
      <c r="L150"/>
      <c r="M150"/>
    </row>
    <row r="151" spans="1:13" s="6" customFormat="1" x14ac:dyDescent="0.2">
      <c r="A151" s="17" t="str">
        <f t="shared" si="17"/>
        <v>930</v>
      </c>
      <c r="B151" s="17" t="str">
        <f t="shared" si="18"/>
        <v>34</v>
      </c>
      <c r="C151" s="6">
        <v>1346801930</v>
      </c>
      <c r="D151" s="6" t="s">
        <v>136</v>
      </c>
      <c r="E151" s="7">
        <v>18000</v>
      </c>
      <c r="F151" s="7">
        <v>18000</v>
      </c>
      <c r="G151" s="8"/>
      <c r="H151" s="9">
        <v>8000</v>
      </c>
      <c r="I151" s="7">
        <f>F151+G151-H151</f>
        <v>10000</v>
      </c>
      <c r="L151"/>
      <c r="M151"/>
    </row>
    <row r="152" spans="1:13" s="6" customFormat="1" x14ac:dyDescent="0.2">
      <c r="A152" s="17" t="str">
        <f t="shared" si="17"/>
        <v>930</v>
      </c>
      <c r="B152" s="17" t="str">
        <f t="shared" si="18"/>
        <v>34</v>
      </c>
      <c r="C152" s="6">
        <v>1346802930</v>
      </c>
      <c r="D152" s="6" t="s">
        <v>137</v>
      </c>
      <c r="E152" s="7">
        <v>10000</v>
      </c>
      <c r="F152" s="7">
        <v>10000</v>
      </c>
      <c r="G152" s="8"/>
      <c r="H152" s="9"/>
      <c r="I152" s="7">
        <f>F152+G152-H152</f>
        <v>10000</v>
      </c>
      <c r="L152"/>
      <c r="M152"/>
    </row>
    <row r="153" spans="1:13" s="6" customFormat="1" x14ac:dyDescent="0.2">
      <c r="A153" s="17" t="str">
        <f t="shared" si="17"/>
        <v>930</v>
      </c>
      <c r="B153" s="17" t="str">
        <f t="shared" si="18"/>
        <v>34</v>
      </c>
      <c r="C153" s="6">
        <v>1346809930</v>
      </c>
      <c r="D153" s="6" t="s">
        <v>138</v>
      </c>
      <c r="E153" s="7">
        <v>10000</v>
      </c>
      <c r="F153" s="7">
        <v>10000</v>
      </c>
      <c r="G153" s="8"/>
      <c r="H153" s="9"/>
      <c r="I153" s="7">
        <f>F153+G153-H153</f>
        <v>10000</v>
      </c>
      <c r="L153"/>
      <c r="M153"/>
    </row>
    <row r="154" spans="1:13" s="6" customFormat="1" x14ac:dyDescent="0.2">
      <c r="A154" s="17" t="str">
        <f t="shared" si="17"/>
        <v>930</v>
      </c>
      <c r="B154" s="17" t="str">
        <f t="shared" si="18"/>
        <v>34</v>
      </c>
      <c r="C154" s="6">
        <v>1347100930</v>
      </c>
      <c r="D154" s="6" t="s">
        <v>139</v>
      </c>
      <c r="E154" s="7">
        <v>75000</v>
      </c>
      <c r="F154" s="7">
        <v>75000</v>
      </c>
      <c r="G154" s="8"/>
      <c r="H154" s="9"/>
      <c r="I154" s="7">
        <f>F154+G154-H154</f>
        <v>75000</v>
      </c>
      <c r="L154"/>
      <c r="M154"/>
    </row>
    <row r="155" spans="1:13" s="6" customFormat="1" x14ac:dyDescent="0.2">
      <c r="A155" s="17" t="str">
        <f t="shared" si="17"/>
        <v>930</v>
      </c>
      <c r="B155" s="17" t="str">
        <f t="shared" si="18"/>
        <v>34</v>
      </c>
      <c r="C155" s="6">
        <v>1347120930</v>
      </c>
      <c r="D155" s="6" t="s">
        <v>140</v>
      </c>
      <c r="E155" s="7">
        <v>2500</v>
      </c>
      <c r="F155" s="7">
        <v>2500</v>
      </c>
      <c r="G155" s="8"/>
      <c r="H155" s="9"/>
      <c r="I155" s="7">
        <f>F155+G155-H155</f>
        <v>2500</v>
      </c>
      <c r="L155"/>
      <c r="M155"/>
    </row>
    <row r="156" spans="1:13" s="6" customFormat="1" x14ac:dyDescent="0.2">
      <c r="A156" s="17" t="str">
        <f t="shared" si="17"/>
        <v>930</v>
      </c>
      <c r="B156" s="17" t="str">
        <f t="shared" si="18"/>
        <v>34</v>
      </c>
      <c r="C156" s="6">
        <v>1347172930</v>
      </c>
      <c r="D156" s="6" t="s">
        <v>141</v>
      </c>
      <c r="E156" s="7">
        <v>70000</v>
      </c>
      <c r="F156" s="7">
        <v>70000</v>
      </c>
      <c r="G156" s="8"/>
      <c r="H156" s="9">
        <v>48000</v>
      </c>
      <c r="I156" s="7">
        <f>F156+G156-H156</f>
        <v>22000</v>
      </c>
      <c r="L156"/>
      <c r="M156"/>
    </row>
    <row r="157" spans="1:13" s="6" customFormat="1" x14ac:dyDescent="0.2">
      <c r="A157" s="17" t="str">
        <f t="shared" si="17"/>
        <v>930</v>
      </c>
      <c r="B157" s="17" t="str">
        <f t="shared" si="18"/>
        <v>34</v>
      </c>
      <c r="C157" s="6">
        <v>1347173930</v>
      </c>
      <c r="D157" s="6" t="s">
        <v>142</v>
      </c>
      <c r="E157" s="7">
        <v>100000</v>
      </c>
      <c r="F157" s="7">
        <v>100000</v>
      </c>
      <c r="G157" s="8"/>
      <c r="H157" s="9">
        <v>12000</v>
      </c>
      <c r="I157" s="7">
        <f>F157+G157-H157</f>
        <v>88000</v>
      </c>
      <c r="L157"/>
      <c r="M157"/>
    </row>
    <row r="158" spans="1:13" s="6" customFormat="1" x14ac:dyDescent="0.2">
      <c r="A158" s="17" t="str">
        <f t="shared" si="17"/>
        <v>930</v>
      </c>
      <c r="B158" s="17" t="str">
        <f t="shared" si="18"/>
        <v>34</v>
      </c>
      <c r="C158" s="6">
        <v>1347177930</v>
      </c>
      <c r="D158" s="6" t="s">
        <v>143</v>
      </c>
      <c r="E158" s="6">
        <v>0</v>
      </c>
      <c r="F158" s="6">
        <v>0</v>
      </c>
      <c r="G158" s="8">
        <v>2000</v>
      </c>
      <c r="H158" s="9"/>
      <c r="I158" s="7">
        <f>F158+G158-H158</f>
        <v>2000</v>
      </c>
      <c r="L158"/>
      <c r="M158"/>
    </row>
    <row r="159" spans="1:13" s="6" customFormat="1" x14ac:dyDescent="0.2">
      <c r="A159" s="17" t="str">
        <f t="shared" si="17"/>
        <v>930</v>
      </c>
      <c r="B159" s="17" t="str">
        <f t="shared" si="18"/>
        <v>34</v>
      </c>
      <c r="C159" s="6">
        <v>1347310930</v>
      </c>
      <c r="D159" s="6" t="s">
        <v>144</v>
      </c>
      <c r="E159" s="7">
        <v>5000</v>
      </c>
      <c r="F159" s="7">
        <v>5000</v>
      </c>
      <c r="G159" s="8"/>
      <c r="H159" s="9"/>
      <c r="I159" s="7">
        <f>F159+G159-H159</f>
        <v>5000</v>
      </c>
      <c r="L159"/>
      <c r="M159"/>
    </row>
    <row r="160" spans="1:13" s="6" customFormat="1" x14ac:dyDescent="0.2">
      <c r="A160" s="17" t="str">
        <f t="shared" si="17"/>
        <v>930</v>
      </c>
      <c r="B160" s="17" t="str">
        <f t="shared" si="18"/>
        <v>34</v>
      </c>
      <c r="C160" s="6">
        <v>1347777930</v>
      </c>
      <c r="D160" s="6" t="s">
        <v>145</v>
      </c>
      <c r="E160" s="7">
        <v>184000</v>
      </c>
      <c r="F160" s="7">
        <v>184000</v>
      </c>
      <c r="G160" s="8"/>
      <c r="H160" s="9">
        <v>40000</v>
      </c>
      <c r="I160" s="7">
        <f>F160+G160-H160</f>
        <v>144000</v>
      </c>
      <c r="L160"/>
      <c r="M160"/>
    </row>
    <row r="161" spans="1:13" s="6" customFormat="1" x14ac:dyDescent="0.2">
      <c r="A161" s="17" t="str">
        <f t="shared" si="17"/>
        <v>930</v>
      </c>
      <c r="B161" s="17" t="str">
        <f t="shared" si="18"/>
        <v>34</v>
      </c>
      <c r="C161" s="6">
        <v>1348200930</v>
      </c>
      <c r="D161" s="6" t="s">
        <v>146</v>
      </c>
      <c r="E161" s="7">
        <v>4000</v>
      </c>
      <c r="F161" s="7">
        <v>4000</v>
      </c>
      <c r="G161" s="8"/>
      <c r="H161" s="9"/>
      <c r="I161" s="7">
        <f>F161+G161-H161</f>
        <v>4000</v>
      </c>
      <c r="L161"/>
      <c r="M161"/>
    </row>
    <row r="162" spans="1:13" s="6" customFormat="1" x14ac:dyDescent="0.2">
      <c r="A162" s="17" t="str">
        <f t="shared" si="17"/>
        <v>930</v>
      </c>
      <c r="B162" s="17" t="str">
        <f t="shared" si="18"/>
        <v>34</v>
      </c>
      <c r="C162" s="6">
        <v>1348300930</v>
      </c>
      <c r="D162" s="6" t="s">
        <v>147</v>
      </c>
      <c r="E162" s="7">
        <v>7000</v>
      </c>
      <c r="F162" s="7">
        <v>7000</v>
      </c>
      <c r="G162" s="8"/>
      <c r="H162" s="9"/>
      <c r="I162" s="7">
        <f>F162+G162-H162</f>
        <v>7000</v>
      </c>
      <c r="L162"/>
      <c r="M162"/>
    </row>
    <row r="163" spans="1:13" s="6" customFormat="1" x14ac:dyDescent="0.2">
      <c r="A163" s="17" t="str">
        <f t="shared" si="17"/>
        <v>930</v>
      </c>
      <c r="B163" s="17" t="str">
        <f t="shared" si="18"/>
        <v>34</v>
      </c>
      <c r="C163" s="6">
        <v>1349999930</v>
      </c>
      <c r="D163" s="6" t="s">
        <v>148</v>
      </c>
      <c r="E163" s="7">
        <v>300000</v>
      </c>
      <c r="F163" s="7">
        <v>370000</v>
      </c>
      <c r="G163" s="8"/>
      <c r="H163" s="9"/>
      <c r="I163" s="7">
        <f>F163+G163-H163</f>
        <v>370000</v>
      </c>
      <c r="L163"/>
      <c r="M163"/>
    </row>
    <row r="164" spans="1:13" s="6" customFormat="1" ht="15" x14ac:dyDescent="0.25">
      <c r="A164" s="16"/>
      <c r="B164" s="16"/>
      <c r="C164" s="3" t="s">
        <v>487</v>
      </c>
      <c r="D164" s="3"/>
      <c r="E164" s="14">
        <f t="shared" ref="E164:I164" si="19">SUM(E115:E163)</f>
        <v>3818000</v>
      </c>
      <c r="F164" s="14">
        <f t="shared" si="19"/>
        <v>3897000</v>
      </c>
      <c r="G164" s="14">
        <f t="shared" si="19"/>
        <v>261000</v>
      </c>
      <c r="H164" s="14">
        <f t="shared" si="19"/>
        <v>325500</v>
      </c>
      <c r="I164" s="14">
        <f t="shared" si="19"/>
        <v>3832500</v>
      </c>
      <c r="L164"/>
      <c r="M164"/>
    </row>
    <row r="165" spans="1:13" s="6" customFormat="1" ht="15" x14ac:dyDescent="0.25">
      <c r="A165" s="16"/>
      <c r="B165" s="16"/>
      <c r="C165" s="3"/>
      <c r="D165" s="3"/>
      <c r="E165" s="14"/>
      <c r="F165" s="14"/>
      <c r="G165" s="14"/>
      <c r="H165" s="14"/>
      <c r="I165" s="14"/>
      <c r="L165"/>
      <c r="M165"/>
    </row>
    <row r="166" spans="1:13" s="6" customFormat="1" x14ac:dyDescent="0.2">
      <c r="A166" s="17" t="str">
        <f t="shared" ref="A166:A195" si="20">MID(C166,8,3)</f>
        <v>990</v>
      </c>
      <c r="B166" s="17" t="str">
        <f t="shared" ref="B166:B195" si="21">MID(C166,2,2)</f>
        <v>21</v>
      </c>
      <c r="C166" s="6">
        <v>1211100990</v>
      </c>
      <c r="D166" s="6" t="s">
        <v>467</v>
      </c>
      <c r="F166" s="6">
        <v>20000</v>
      </c>
      <c r="G166" s="8"/>
      <c r="H166" s="9"/>
      <c r="I166" s="7">
        <f>F166+G166-H166</f>
        <v>20000</v>
      </c>
      <c r="L166"/>
      <c r="M166"/>
    </row>
    <row r="167" spans="1:13" s="6" customFormat="1" x14ac:dyDescent="0.2">
      <c r="A167" s="17" t="str">
        <f t="shared" si="20"/>
        <v>920</v>
      </c>
      <c r="B167" s="17" t="str">
        <f t="shared" si="21"/>
        <v>22</v>
      </c>
      <c r="C167" s="6">
        <v>1229889920</v>
      </c>
      <c r="D167" s="6" t="s">
        <v>452</v>
      </c>
      <c r="E167" s="7"/>
      <c r="F167" s="7"/>
      <c r="G167" s="8">
        <v>11530</v>
      </c>
      <c r="H167" s="9"/>
      <c r="I167" s="7">
        <f>F167+G167-H167</f>
        <v>11530</v>
      </c>
      <c r="L167"/>
      <c r="M167"/>
    </row>
    <row r="168" spans="1:13" s="3" customFormat="1" ht="15" x14ac:dyDescent="0.25">
      <c r="A168" s="17" t="str">
        <f t="shared" si="20"/>
        <v>970</v>
      </c>
      <c r="B168" s="17" t="str">
        <f t="shared" si="21"/>
        <v>22</v>
      </c>
      <c r="C168" s="6">
        <v>1223000970</v>
      </c>
      <c r="D168" s="6" t="s">
        <v>15</v>
      </c>
      <c r="E168" s="7">
        <v>120000</v>
      </c>
      <c r="F168" s="7">
        <v>120000</v>
      </c>
      <c r="G168" s="8"/>
      <c r="H168" s="9"/>
      <c r="I168" s="7">
        <f>F168+G168-H168</f>
        <v>120000</v>
      </c>
      <c r="L168" s="1"/>
      <c r="M168" s="1"/>
    </row>
    <row r="169" spans="1:13" s="3" customFormat="1" ht="15" x14ac:dyDescent="0.25">
      <c r="A169" s="17" t="str">
        <f t="shared" si="20"/>
        <v>970</v>
      </c>
      <c r="B169" s="17" t="str">
        <f t="shared" si="21"/>
        <v>22</v>
      </c>
      <c r="C169" s="6">
        <v>1227400970</v>
      </c>
      <c r="D169" s="6" t="s">
        <v>15</v>
      </c>
      <c r="E169" s="7">
        <v>50000</v>
      </c>
      <c r="F169" s="7">
        <v>50000</v>
      </c>
      <c r="G169" s="8"/>
      <c r="H169" s="9"/>
      <c r="I169" s="7">
        <f>F169+G169-H169</f>
        <v>50000</v>
      </c>
      <c r="L169" s="1"/>
      <c r="M169" s="1"/>
    </row>
    <row r="170" spans="1:13" s="6" customFormat="1" x14ac:dyDescent="0.2">
      <c r="A170" s="17" t="str">
        <f t="shared" si="20"/>
        <v>970</v>
      </c>
      <c r="B170" s="17" t="str">
        <f t="shared" si="21"/>
        <v>22</v>
      </c>
      <c r="C170" s="6">
        <v>1227410970</v>
      </c>
      <c r="D170" s="6" t="s">
        <v>477</v>
      </c>
      <c r="E170" s="7"/>
      <c r="F170" s="7"/>
      <c r="G170" s="8">
        <v>24000</v>
      </c>
      <c r="H170" s="9"/>
      <c r="I170" s="7">
        <f>F170+G170-H170</f>
        <v>24000</v>
      </c>
      <c r="L170"/>
      <c r="M170"/>
    </row>
    <row r="171" spans="1:13" s="6" customFormat="1" x14ac:dyDescent="0.2">
      <c r="A171" s="17" t="str">
        <f t="shared" si="20"/>
        <v>990</v>
      </c>
      <c r="B171" s="17" t="str">
        <f t="shared" si="21"/>
        <v>22</v>
      </c>
      <c r="C171" s="6">
        <v>1229988990</v>
      </c>
      <c r="D171" s="6" t="s">
        <v>453</v>
      </c>
      <c r="E171" s="7"/>
      <c r="F171" s="7"/>
      <c r="G171" s="8">
        <v>500000</v>
      </c>
      <c r="H171" s="9"/>
      <c r="I171" s="7">
        <f>F171+G171-H171</f>
        <v>500000</v>
      </c>
      <c r="L171"/>
      <c r="M171"/>
    </row>
    <row r="172" spans="1:13" s="6" customFormat="1" x14ac:dyDescent="0.2">
      <c r="A172" s="17" t="str">
        <f t="shared" si="20"/>
        <v>990</v>
      </c>
      <c r="B172" s="17" t="str">
        <f t="shared" si="21"/>
        <v>22</v>
      </c>
      <c r="C172" s="6">
        <v>1229888990</v>
      </c>
      <c r="D172" s="6" t="s">
        <v>458</v>
      </c>
      <c r="E172" s="7"/>
      <c r="F172" s="7"/>
      <c r="G172" s="8">
        <v>23000</v>
      </c>
      <c r="H172" s="9"/>
      <c r="I172" s="7">
        <f>F172+G172-H172</f>
        <v>23000</v>
      </c>
      <c r="L172"/>
      <c r="M172"/>
    </row>
    <row r="173" spans="1:13" s="6" customFormat="1" x14ac:dyDescent="0.2">
      <c r="A173" s="17" t="str">
        <f t="shared" si="20"/>
        <v>990</v>
      </c>
      <c r="B173" s="17" t="str">
        <f t="shared" si="21"/>
        <v>22</v>
      </c>
      <c r="C173" s="6">
        <v>1229998990</v>
      </c>
      <c r="D173" s="6" t="s">
        <v>454</v>
      </c>
      <c r="E173" s="7"/>
      <c r="F173" s="7"/>
      <c r="G173" s="8">
        <v>103189</v>
      </c>
      <c r="H173" s="9"/>
      <c r="I173" s="7">
        <f>F173+G173-H173</f>
        <v>103189</v>
      </c>
      <c r="L173"/>
      <c r="M173"/>
    </row>
    <row r="174" spans="1:13" s="6" customFormat="1" x14ac:dyDescent="0.2">
      <c r="A174" s="17" t="str">
        <f t="shared" si="20"/>
        <v>991</v>
      </c>
      <c r="B174" s="17" t="str">
        <f t="shared" si="21"/>
        <v>22</v>
      </c>
      <c r="C174" s="6">
        <v>1229888991</v>
      </c>
      <c r="D174" s="6" t="s">
        <v>458</v>
      </c>
      <c r="E174" s="7"/>
      <c r="F174" s="7"/>
      <c r="G174" s="8">
        <v>202000</v>
      </c>
      <c r="H174" s="9"/>
      <c r="I174" s="7">
        <f>F174+G174-H174</f>
        <v>202000</v>
      </c>
      <c r="L174"/>
      <c r="M174"/>
    </row>
    <row r="175" spans="1:13" s="6" customFormat="1" x14ac:dyDescent="0.2">
      <c r="A175" s="17" t="str">
        <f t="shared" si="20"/>
        <v>990</v>
      </c>
      <c r="B175" s="17" t="str">
        <f t="shared" si="21"/>
        <v>23</v>
      </c>
      <c r="C175" s="6">
        <v>1231000990</v>
      </c>
      <c r="D175" s="6" t="s">
        <v>16</v>
      </c>
      <c r="G175" s="8"/>
      <c r="H175" s="9"/>
      <c r="I175" s="7">
        <f>F175+G175-H175</f>
        <v>0</v>
      </c>
      <c r="L175"/>
      <c r="M175"/>
    </row>
    <row r="176" spans="1:13" s="6" customFormat="1" x14ac:dyDescent="0.2">
      <c r="A176" s="17" t="str">
        <f t="shared" si="20"/>
        <v>990</v>
      </c>
      <c r="B176" s="17" t="str">
        <f t="shared" si="21"/>
        <v>24</v>
      </c>
      <c r="C176" s="6">
        <v>1249100990</v>
      </c>
      <c r="D176" s="6" t="s">
        <v>476</v>
      </c>
      <c r="G176" s="8">
        <v>536175</v>
      </c>
      <c r="H176" s="9"/>
      <c r="I176" s="7">
        <f>F176+G176-H176</f>
        <v>536175</v>
      </c>
      <c r="L176"/>
      <c r="M176"/>
    </row>
    <row r="177" spans="1:13" s="6" customFormat="1" x14ac:dyDescent="0.2">
      <c r="A177" s="17" t="str">
        <f t="shared" si="20"/>
        <v>990</v>
      </c>
      <c r="B177" s="17" t="str">
        <f t="shared" si="21"/>
        <v>24</v>
      </c>
      <c r="C177" s="6">
        <v>1244300990</v>
      </c>
      <c r="D177" s="6" t="s">
        <v>20</v>
      </c>
      <c r="E177" s="7">
        <v>7000</v>
      </c>
      <c r="F177" s="7">
        <v>7000</v>
      </c>
      <c r="G177" s="8">
        <v>1500</v>
      </c>
      <c r="H177" s="9"/>
      <c r="I177" s="7">
        <f>F177+G177-H177</f>
        <v>8500</v>
      </c>
      <c r="L177"/>
      <c r="M177"/>
    </row>
    <row r="178" spans="1:13" s="6" customFormat="1" x14ac:dyDescent="0.2">
      <c r="A178" s="17" t="str">
        <f t="shared" si="20"/>
        <v>990</v>
      </c>
      <c r="B178" s="17" t="str">
        <f t="shared" si="21"/>
        <v>24</v>
      </c>
      <c r="C178" s="6">
        <v>1244410990</v>
      </c>
      <c r="D178" s="6" t="s">
        <v>21</v>
      </c>
      <c r="E178" s="7">
        <v>85000</v>
      </c>
      <c r="F178" s="7">
        <v>85000</v>
      </c>
      <c r="G178" s="8"/>
      <c r="H178" s="9"/>
      <c r="I178" s="7">
        <f>F178+G178-H178</f>
        <v>85000</v>
      </c>
      <c r="L178"/>
      <c r="M178"/>
    </row>
    <row r="179" spans="1:13" x14ac:dyDescent="0.2">
      <c r="A179" s="17" t="str">
        <f t="shared" si="20"/>
        <v>990</v>
      </c>
      <c r="B179" s="17" t="str">
        <f t="shared" si="21"/>
        <v>26</v>
      </c>
      <c r="C179" s="6">
        <v>1269200990</v>
      </c>
      <c r="D179" s="6" t="s">
        <v>25</v>
      </c>
      <c r="E179" s="7">
        <v>218000</v>
      </c>
      <c r="F179" s="7">
        <v>218000</v>
      </c>
      <c r="I179" s="7">
        <f>F179+G179-H179</f>
        <v>218000</v>
      </c>
    </row>
    <row r="180" spans="1:13" x14ac:dyDescent="0.2">
      <c r="A180" s="17" t="str">
        <f t="shared" si="20"/>
        <v>990</v>
      </c>
      <c r="B180" s="17" t="str">
        <f t="shared" si="21"/>
        <v>31</v>
      </c>
      <c r="C180" s="6">
        <v>1312266990</v>
      </c>
      <c r="D180" s="6" t="s">
        <v>36</v>
      </c>
      <c r="E180" s="7">
        <v>12540</v>
      </c>
      <c r="F180" s="7">
        <v>12540</v>
      </c>
      <c r="I180" s="7">
        <f>F180+G180-H180</f>
        <v>12540</v>
      </c>
    </row>
    <row r="181" spans="1:13" x14ac:dyDescent="0.2">
      <c r="A181" s="17" t="str">
        <f t="shared" si="20"/>
        <v>990</v>
      </c>
      <c r="B181" s="17" t="str">
        <f t="shared" si="21"/>
        <v>31</v>
      </c>
      <c r="C181" s="6">
        <v>1312311990</v>
      </c>
      <c r="D181" s="6" t="s">
        <v>41</v>
      </c>
      <c r="E181" s="7">
        <v>50000</v>
      </c>
      <c r="F181" s="7">
        <v>50000</v>
      </c>
      <c r="I181" s="7">
        <f>F181+G181-H181</f>
        <v>50000</v>
      </c>
    </row>
    <row r="182" spans="1:13" x14ac:dyDescent="0.2">
      <c r="A182" s="17" t="str">
        <f t="shared" si="20"/>
        <v>990</v>
      </c>
      <c r="B182" s="17" t="str">
        <f t="shared" si="21"/>
        <v>31</v>
      </c>
      <c r="C182" s="6">
        <v>1317100990</v>
      </c>
      <c r="D182" s="6" t="s">
        <v>68</v>
      </c>
      <c r="E182" s="7">
        <v>64000</v>
      </c>
      <c r="F182" s="7">
        <v>64000</v>
      </c>
      <c r="I182" s="7">
        <f>F182+G182-H182</f>
        <v>64000</v>
      </c>
    </row>
    <row r="183" spans="1:13" x14ac:dyDescent="0.2">
      <c r="A183" s="17" t="str">
        <f t="shared" si="20"/>
        <v>920</v>
      </c>
      <c r="B183" s="17" t="str">
        <f t="shared" si="21"/>
        <v>32</v>
      </c>
      <c r="C183" s="6">
        <v>1321000920</v>
      </c>
      <c r="D183" s="6" t="s">
        <v>80</v>
      </c>
      <c r="E183" s="7">
        <v>228706</v>
      </c>
      <c r="F183" s="7">
        <v>228706</v>
      </c>
      <c r="G183" s="8">
        <v>30000</v>
      </c>
      <c r="I183" s="7">
        <f>F183+G183-H183</f>
        <v>258706</v>
      </c>
    </row>
    <row r="184" spans="1:13" x14ac:dyDescent="0.2">
      <c r="A184" s="17" t="str">
        <f t="shared" si="20"/>
        <v>920</v>
      </c>
      <c r="B184" s="17" t="str">
        <f t="shared" si="21"/>
        <v>32</v>
      </c>
      <c r="C184" s="6">
        <v>1323166920</v>
      </c>
      <c r="D184" s="6" t="s">
        <v>83</v>
      </c>
      <c r="E184" s="7">
        <v>30000</v>
      </c>
      <c r="F184" s="7">
        <v>80000</v>
      </c>
      <c r="G184" s="8">
        <v>30000</v>
      </c>
      <c r="I184" s="7">
        <f>F184+G184-H184</f>
        <v>110000</v>
      </c>
    </row>
    <row r="185" spans="1:13" x14ac:dyDescent="0.2">
      <c r="A185" s="17" t="str">
        <f t="shared" si="20"/>
        <v>920</v>
      </c>
      <c r="B185" s="17" t="str">
        <f t="shared" si="21"/>
        <v>32</v>
      </c>
      <c r="C185" s="6">
        <v>1323300920</v>
      </c>
      <c r="D185" s="6" t="s">
        <v>86</v>
      </c>
      <c r="E185" s="7">
        <v>13000</v>
      </c>
      <c r="F185" s="7">
        <v>13000</v>
      </c>
      <c r="I185" s="7">
        <f>F185+G185-H185</f>
        <v>13000</v>
      </c>
    </row>
    <row r="186" spans="1:13" x14ac:dyDescent="0.2">
      <c r="A186" s="17" t="str">
        <f t="shared" si="20"/>
        <v>990</v>
      </c>
      <c r="B186" s="17" t="str">
        <f t="shared" si="21"/>
        <v>32</v>
      </c>
      <c r="C186" s="6">
        <v>1322300990</v>
      </c>
      <c r="D186" s="6" t="s">
        <v>82</v>
      </c>
      <c r="E186" s="7">
        <v>50000</v>
      </c>
      <c r="F186" s="7">
        <v>50000</v>
      </c>
      <c r="G186" s="8">
        <v>24000</v>
      </c>
      <c r="I186" s="7">
        <f>F186+G186-H186</f>
        <v>74000</v>
      </c>
    </row>
    <row r="187" spans="1:13" x14ac:dyDescent="0.2">
      <c r="A187" s="17" t="str">
        <f t="shared" si="20"/>
        <v>990</v>
      </c>
      <c r="B187" s="17" t="str">
        <f t="shared" si="21"/>
        <v>32</v>
      </c>
      <c r="C187" s="6">
        <v>1323200990</v>
      </c>
      <c r="D187" s="6" t="s">
        <v>84</v>
      </c>
      <c r="E187" s="7">
        <v>88000</v>
      </c>
      <c r="F187" s="7">
        <v>88000</v>
      </c>
      <c r="G187" s="8">
        <v>20000</v>
      </c>
      <c r="I187" s="7">
        <f>F187+G187-H187</f>
        <v>108000</v>
      </c>
    </row>
    <row r="188" spans="1:13" x14ac:dyDescent="0.2">
      <c r="A188" s="17" t="str">
        <f t="shared" si="20"/>
        <v>990</v>
      </c>
      <c r="B188" s="17" t="str">
        <f t="shared" si="21"/>
        <v>32</v>
      </c>
      <c r="C188" s="6">
        <v>1323210990</v>
      </c>
      <c r="D188" s="6" t="s">
        <v>85</v>
      </c>
      <c r="E188" s="7">
        <v>75000</v>
      </c>
      <c r="F188" s="7">
        <v>75000</v>
      </c>
      <c r="I188" s="7">
        <f>F188+G188-H188</f>
        <v>75000</v>
      </c>
    </row>
    <row r="189" spans="1:13" x14ac:dyDescent="0.2">
      <c r="A189" s="17" t="str">
        <f t="shared" si="20"/>
        <v>990</v>
      </c>
      <c r="B189" s="17" t="str">
        <f t="shared" si="21"/>
        <v>32</v>
      </c>
      <c r="C189" s="6">
        <v>1328412990</v>
      </c>
      <c r="D189" s="6" t="s">
        <v>470</v>
      </c>
      <c r="E189" s="7"/>
      <c r="F189" s="7">
        <v>78000</v>
      </c>
      <c r="I189" s="7">
        <f>F189+G189-H189</f>
        <v>78000</v>
      </c>
    </row>
    <row r="190" spans="1:13" x14ac:dyDescent="0.2">
      <c r="A190" s="17" t="str">
        <f t="shared" si="20"/>
        <v>990</v>
      </c>
      <c r="B190" s="17" t="str">
        <f t="shared" si="21"/>
        <v>32</v>
      </c>
      <c r="C190" s="6">
        <v>1329300990</v>
      </c>
      <c r="D190" s="6" t="s">
        <v>91</v>
      </c>
      <c r="E190" s="7">
        <v>30000</v>
      </c>
      <c r="F190" s="7">
        <v>30000</v>
      </c>
      <c r="I190" s="7">
        <f>F190+G190-H190</f>
        <v>30000</v>
      </c>
    </row>
    <row r="191" spans="1:13" x14ac:dyDescent="0.2">
      <c r="A191" s="17" t="str">
        <f t="shared" si="20"/>
        <v>940</v>
      </c>
      <c r="B191" s="17" t="str">
        <f t="shared" si="21"/>
        <v>34</v>
      </c>
      <c r="C191" s="6">
        <v>1345000940</v>
      </c>
      <c r="D191" s="6" t="s">
        <v>125</v>
      </c>
      <c r="E191" s="7">
        <v>28215</v>
      </c>
      <c r="F191" s="7">
        <v>28215</v>
      </c>
      <c r="I191" s="7">
        <f>F191+G191-H191</f>
        <v>28215</v>
      </c>
    </row>
    <row r="192" spans="1:13" x14ac:dyDescent="0.2">
      <c r="A192" s="17" t="str">
        <f t="shared" si="20"/>
        <v>990</v>
      </c>
      <c r="B192" s="17" t="str">
        <f t="shared" si="21"/>
        <v>34</v>
      </c>
      <c r="C192" s="6">
        <v>1344000990</v>
      </c>
      <c r="D192" s="6" t="s">
        <v>117</v>
      </c>
      <c r="E192" s="7">
        <v>25000</v>
      </c>
      <c r="F192" s="7">
        <v>25000</v>
      </c>
      <c r="I192" s="7">
        <f>F192+G192-H192</f>
        <v>25000</v>
      </c>
    </row>
    <row r="193" spans="1:11" s="2" customFormat="1" x14ac:dyDescent="0.2">
      <c r="A193" s="17" t="str">
        <f t="shared" si="20"/>
        <v>990</v>
      </c>
      <c r="B193" s="17" t="str">
        <f t="shared" si="21"/>
        <v>34</v>
      </c>
      <c r="C193" s="6">
        <v>1344499990</v>
      </c>
      <c r="D193" s="6" t="s">
        <v>122</v>
      </c>
      <c r="E193" s="7">
        <v>5000</v>
      </c>
      <c r="F193" s="7">
        <v>5000</v>
      </c>
      <c r="G193" s="8"/>
      <c r="H193" s="9"/>
      <c r="I193" s="7">
        <f>F193+G193-H193</f>
        <v>5000</v>
      </c>
      <c r="J193" s="10"/>
      <c r="K193" s="10"/>
    </row>
    <row r="194" spans="1:11" x14ac:dyDescent="0.2">
      <c r="A194" s="17" t="str">
        <f t="shared" si="20"/>
        <v>990</v>
      </c>
      <c r="B194" s="17" t="str">
        <f t="shared" si="21"/>
        <v>37</v>
      </c>
      <c r="C194" s="6">
        <v>1379200990</v>
      </c>
      <c r="D194" s="6" t="s">
        <v>151</v>
      </c>
      <c r="E194" s="7">
        <v>83000</v>
      </c>
      <c r="F194" s="7">
        <v>83000</v>
      </c>
      <c r="I194" s="7">
        <f>F194+G194-H194</f>
        <v>83000</v>
      </c>
    </row>
    <row r="195" spans="1:11" x14ac:dyDescent="0.2">
      <c r="A195" s="17" t="str">
        <f t="shared" si="20"/>
        <v>920</v>
      </c>
      <c r="B195" s="17" t="str">
        <f t="shared" si="21"/>
        <v>59</v>
      </c>
      <c r="C195" s="6">
        <v>1599000920</v>
      </c>
      <c r="D195" s="6" t="s">
        <v>154</v>
      </c>
      <c r="E195" s="7">
        <v>213000</v>
      </c>
      <c r="F195" s="7">
        <v>213000</v>
      </c>
      <c r="I195" s="7">
        <f>F195+G195-H195</f>
        <v>213000</v>
      </c>
    </row>
    <row r="196" spans="1:11" s="1" customFormat="1" ht="15" x14ac:dyDescent="0.25">
      <c r="A196" s="16"/>
      <c r="B196" s="16"/>
      <c r="C196" s="3"/>
      <c r="D196" s="3" t="s">
        <v>488</v>
      </c>
      <c r="E196" s="14">
        <f t="shared" ref="E196:I196" si="22">SUM(E166:E195)</f>
        <v>1475461</v>
      </c>
      <c r="F196" s="14">
        <f t="shared" si="22"/>
        <v>1623461</v>
      </c>
      <c r="G196" s="14">
        <f t="shared" si="22"/>
        <v>1505394</v>
      </c>
      <c r="H196" s="14">
        <f t="shared" si="22"/>
        <v>0</v>
      </c>
      <c r="I196" s="14">
        <f t="shared" si="22"/>
        <v>3128855</v>
      </c>
      <c r="J196" s="3"/>
      <c r="K196" s="3"/>
    </row>
    <row r="197" spans="1:11" s="1" customFormat="1" ht="15" x14ac:dyDescent="0.25">
      <c r="A197" s="16"/>
      <c r="B197" s="16"/>
      <c r="C197" s="3"/>
      <c r="D197" s="3"/>
      <c r="E197" s="14"/>
      <c r="F197" s="14"/>
      <c r="G197" s="14"/>
      <c r="H197" s="14"/>
      <c r="I197" s="14"/>
      <c r="J197" s="3"/>
      <c r="K197" s="3"/>
    </row>
    <row r="198" spans="1:11" s="1" customFormat="1" ht="15" x14ac:dyDescent="0.25">
      <c r="A198" s="16"/>
      <c r="B198" s="16"/>
      <c r="C198" s="3"/>
      <c r="D198" s="3" t="s">
        <v>451</v>
      </c>
      <c r="E198" s="14">
        <f t="shared" ref="E198:I198" si="23">E196+E164+E112+E69+E59+E50+E33+E6</f>
        <v>25650903</v>
      </c>
      <c r="F198" s="14">
        <f t="shared" si="23"/>
        <v>26222903</v>
      </c>
      <c r="G198" s="14">
        <f t="shared" si="23"/>
        <v>3891038</v>
      </c>
      <c r="H198" s="14">
        <f t="shared" si="23"/>
        <v>1201360</v>
      </c>
      <c r="I198" s="14">
        <f t="shared" si="23"/>
        <v>28912581</v>
      </c>
      <c r="J198" s="3"/>
      <c r="K198" s="3"/>
    </row>
    <row r="199" spans="1:11" s="1" customFormat="1" ht="15" x14ac:dyDescent="0.25">
      <c r="A199" s="17" t="str">
        <f t="shared" ref="A199:A201" si="24">MID(C199,8,3)</f>
        <v/>
      </c>
      <c r="B199" s="17" t="str">
        <f t="shared" ref="B199:B201" si="25">MID(C199,2,2)</f>
        <v/>
      </c>
      <c r="C199" s="3"/>
      <c r="D199" s="3"/>
      <c r="E199" s="14"/>
      <c r="F199" s="14"/>
      <c r="G199" s="4"/>
      <c r="H199" s="15"/>
      <c r="I199" s="14"/>
      <c r="J199" s="3"/>
      <c r="K199" s="3"/>
    </row>
    <row r="200" spans="1:11" x14ac:dyDescent="0.2">
      <c r="A200" s="17" t="str">
        <f t="shared" si="24"/>
        <v/>
      </c>
      <c r="B200" s="17" t="str">
        <f t="shared" si="25"/>
        <v/>
      </c>
      <c r="E200" s="7"/>
      <c r="F200" s="7"/>
      <c r="I200" s="7"/>
    </row>
    <row r="201" spans="1:11" x14ac:dyDescent="0.2">
      <c r="A201" s="17" t="str">
        <f t="shared" si="24"/>
        <v>110</v>
      </c>
      <c r="B201" s="17" t="str">
        <f t="shared" si="25"/>
        <v>61</v>
      </c>
      <c r="C201" s="6">
        <v>1611000110</v>
      </c>
      <c r="D201" s="6" t="s">
        <v>155</v>
      </c>
      <c r="E201" s="7">
        <v>842414</v>
      </c>
      <c r="F201" s="7">
        <v>842414</v>
      </c>
      <c r="I201" s="7">
        <f>F201+G201-H201</f>
        <v>842414</v>
      </c>
      <c r="K201" s="7"/>
    </row>
    <row r="202" spans="1:11" x14ac:dyDescent="0.2">
      <c r="A202" s="17" t="str">
        <f t="shared" ref="A202:A234" si="26">MID(C202,8,3)</f>
        <v>110</v>
      </c>
      <c r="B202" s="17" t="str">
        <f t="shared" ref="B202:B234" si="27">MID(C202,2,2)</f>
        <v>61</v>
      </c>
      <c r="C202" s="6">
        <v>1611300110</v>
      </c>
      <c r="D202" s="6" t="s">
        <v>175</v>
      </c>
      <c r="E202" s="7">
        <v>35000</v>
      </c>
      <c r="F202" s="7">
        <v>15000</v>
      </c>
      <c r="I202" s="7">
        <f>F202+G202-H202</f>
        <v>15000</v>
      </c>
      <c r="K202" s="7"/>
    </row>
    <row r="203" spans="1:11" x14ac:dyDescent="0.2">
      <c r="A203" s="17" t="str">
        <f t="shared" si="26"/>
        <v>110</v>
      </c>
      <c r="B203" s="17" t="str">
        <f t="shared" si="27"/>
        <v>61</v>
      </c>
      <c r="C203" s="6">
        <v>1612000110</v>
      </c>
      <c r="D203" s="6" t="s">
        <v>177</v>
      </c>
      <c r="E203" s="7">
        <v>50000</v>
      </c>
      <c r="F203" s="7">
        <v>20000</v>
      </c>
      <c r="H203" s="9">
        <v>15000</v>
      </c>
      <c r="I203" s="7">
        <f>F203+G203-H203</f>
        <v>5000</v>
      </c>
      <c r="K203" s="7"/>
    </row>
    <row r="204" spans="1:11" x14ac:dyDescent="0.2">
      <c r="A204" s="17" t="str">
        <f t="shared" si="26"/>
        <v>110</v>
      </c>
      <c r="B204" s="17" t="str">
        <f t="shared" si="27"/>
        <v>61</v>
      </c>
      <c r="C204" s="6">
        <v>1615100110</v>
      </c>
      <c r="D204" s="6" t="s">
        <v>179</v>
      </c>
      <c r="E204" s="7">
        <v>20000</v>
      </c>
      <c r="F204" s="7">
        <v>10000</v>
      </c>
      <c r="H204" s="9">
        <v>0</v>
      </c>
      <c r="I204" s="7">
        <f>F204+G204-H204</f>
        <v>10000</v>
      </c>
      <c r="K204" s="7"/>
    </row>
    <row r="205" spans="1:11" x14ac:dyDescent="0.2">
      <c r="A205" s="17" t="str">
        <f t="shared" si="26"/>
        <v>110</v>
      </c>
      <c r="B205" s="17" t="str">
        <f t="shared" si="27"/>
        <v>61</v>
      </c>
      <c r="C205" s="6">
        <v>1619000110</v>
      </c>
      <c r="D205" s="6" t="s">
        <v>182</v>
      </c>
      <c r="E205" s="7">
        <v>28680</v>
      </c>
      <c r="F205" s="7">
        <v>28680</v>
      </c>
      <c r="H205" s="9">
        <v>28680</v>
      </c>
      <c r="I205" s="7">
        <f>F205+G205-H205</f>
        <v>0</v>
      </c>
      <c r="K205" s="7"/>
    </row>
    <row r="206" spans="1:11" x14ac:dyDescent="0.2">
      <c r="A206" s="17" t="str">
        <f t="shared" si="26"/>
        <v>110</v>
      </c>
      <c r="B206" s="17" t="str">
        <f t="shared" si="27"/>
        <v>61</v>
      </c>
      <c r="C206" s="6">
        <v>1619100110</v>
      </c>
      <c r="D206" s="6" t="s">
        <v>184</v>
      </c>
      <c r="E206" s="7">
        <v>13000</v>
      </c>
      <c r="F206" s="7">
        <v>13000</v>
      </c>
      <c r="H206" s="9">
        <v>13000</v>
      </c>
      <c r="I206" s="7">
        <f>F206+G206-H206</f>
        <v>0</v>
      </c>
      <c r="K206" s="7"/>
    </row>
    <row r="207" spans="1:11" x14ac:dyDescent="0.2">
      <c r="A207" s="17" t="str">
        <f t="shared" si="26"/>
        <v>110</v>
      </c>
      <c r="B207" s="17" t="str">
        <f t="shared" si="27"/>
        <v>62</v>
      </c>
      <c r="C207" s="6">
        <v>1621000110</v>
      </c>
      <c r="D207" s="6" t="s">
        <v>185</v>
      </c>
      <c r="E207" s="7">
        <v>370000</v>
      </c>
      <c r="F207" s="7">
        <v>380000</v>
      </c>
      <c r="I207" s="7">
        <f>F207+G207-H207</f>
        <v>380000</v>
      </c>
      <c r="K207" s="7"/>
    </row>
    <row r="208" spans="1:11" x14ac:dyDescent="0.2">
      <c r="A208" s="17" t="str">
        <f t="shared" si="26"/>
        <v>110</v>
      </c>
      <c r="B208" s="17" t="str">
        <f t="shared" si="27"/>
        <v>62</v>
      </c>
      <c r="C208" s="6">
        <v>1621100110</v>
      </c>
      <c r="D208" s="6" t="s">
        <v>186</v>
      </c>
      <c r="E208" s="7">
        <v>230000</v>
      </c>
      <c r="F208" s="7">
        <v>230000</v>
      </c>
      <c r="I208" s="7">
        <f>F208+G208-H208</f>
        <v>230000</v>
      </c>
      <c r="K208" s="7"/>
    </row>
    <row r="209" spans="1:11" x14ac:dyDescent="0.2">
      <c r="A209" s="17" t="str">
        <f t="shared" si="26"/>
        <v>110</v>
      </c>
      <c r="B209" s="17" t="str">
        <f t="shared" si="27"/>
        <v>62</v>
      </c>
      <c r="C209" s="6">
        <v>1621400110</v>
      </c>
      <c r="D209" s="6" t="s">
        <v>191</v>
      </c>
      <c r="E209" s="7">
        <v>60000</v>
      </c>
      <c r="F209" s="7">
        <v>60000</v>
      </c>
      <c r="I209" s="7">
        <f>F209+G209-H209</f>
        <v>60000</v>
      </c>
      <c r="K209" s="7"/>
    </row>
    <row r="210" spans="1:11" x14ac:dyDescent="0.2">
      <c r="A210" s="17" t="str">
        <f t="shared" si="26"/>
        <v>110</v>
      </c>
      <c r="B210" s="17" t="str">
        <f t="shared" si="27"/>
        <v>62</v>
      </c>
      <c r="C210" s="6">
        <v>1623100110</v>
      </c>
      <c r="D210" s="6" t="s">
        <v>192</v>
      </c>
      <c r="E210" s="7">
        <v>210000</v>
      </c>
      <c r="F210" s="7">
        <v>210000</v>
      </c>
      <c r="G210" s="8">
        <v>5000</v>
      </c>
      <c r="I210" s="7">
        <f>F210+G210-H210</f>
        <v>215000</v>
      </c>
      <c r="K210" s="7"/>
    </row>
    <row r="211" spans="1:11" x14ac:dyDescent="0.2">
      <c r="A211" s="17" t="str">
        <f t="shared" si="26"/>
        <v>110</v>
      </c>
      <c r="B211" s="17" t="str">
        <f t="shared" si="27"/>
        <v>71</v>
      </c>
      <c r="C211" s="6">
        <v>1712000110</v>
      </c>
      <c r="D211" s="6" t="s">
        <v>202</v>
      </c>
      <c r="E211" s="7">
        <v>170000</v>
      </c>
      <c r="F211" s="7">
        <v>170000</v>
      </c>
      <c r="G211" s="8">
        <v>20000</v>
      </c>
      <c r="I211" s="7">
        <f>F211+G211-H211</f>
        <v>190000</v>
      </c>
      <c r="K211" s="7"/>
    </row>
    <row r="212" spans="1:11" x14ac:dyDescent="0.2">
      <c r="A212" s="17" t="str">
        <f t="shared" si="26"/>
        <v>110</v>
      </c>
      <c r="B212" s="17" t="str">
        <f t="shared" si="27"/>
        <v>71</v>
      </c>
      <c r="C212" s="6">
        <v>1713100110</v>
      </c>
      <c r="D212" s="6" t="s">
        <v>211</v>
      </c>
      <c r="E212" s="7">
        <v>190000</v>
      </c>
      <c r="F212" s="7">
        <v>190000</v>
      </c>
      <c r="G212" s="8">
        <v>10000</v>
      </c>
      <c r="I212" s="7">
        <f>F212+G212-H212</f>
        <v>200000</v>
      </c>
      <c r="K212" s="7"/>
    </row>
    <row r="213" spans="1:11" x14ac:dyDescent="0.2">
      <c r="A213" s="17" t="str">
        <f t="shared" si="26"/>
        <v>110</v>
      </c>
      <c r="B213" s="17" t="str">
        <f t="shared" si="27"/>
        <v>71</v>
      </c>
      <c r="C213" s="6">
        <v>1714200110</v>
      </c>
      <c r="D213" s="6" t="s">
        <v>213</v>
      </c>
      <c r="E213" s="7">
        <v>75000</v>
      </c>
      <c r="F213" s="7">
        <v>50000</v>
      </c>
      <c r="H213" s="9">
        <v>40000</v>
      </c>
      <c r="I213" s="7">
        <f>F213+G213-H213</f>
        <v>10000</v>
      </c>
      <c r="K213" s="7"/>
    </row>
    <row r="214" spans="1:11" x14ac:dyDescent="0.2">
      <c r="A214" s="17" t="str">
        <f t="shared" si="26"/>
        <v>110</v>
      </c>
      <c r="B214" s="17" t="str">
        <f t="shared" si="27"/>
        <v>72</v>
      </c>
      <c r="C214" s="6">
        <v>1720000110</v>
      </c>
      <c r="D214" s="6" t="s">
        <v>217</v>
      </c>
      <c r="E214" s="7">
        <v>105000</v>
      </c>
      <c r="F214" s="7">
        <v>105000</v>
      </c>
      <c r="I214" s="7">
        <f>F214+G214-H214</f>
        <v>105000</v>
      </c>
      <c r="K214" s="7"/>
    </row>
    <row r="215" spans="1:11" x14ac:dyDescent="0.2">
      <c r="A215" s="17" t="str">
        <f t="shared" si="26"/>
        <v>110</v>
      </c>
      <c r="B215" s="17" t="str">
        <f t="shared" si="27"/>
        <v>72</v>
      </c>
      <c r="C215" s="6">
        <v>1723000110</v>
      </c>
      <c r="D215" s="6" t="s">
        <v>221</v>
      </c>
      <c r="E215" s="7">
        <v>70000</v>
      </c>
      <c r="F215" s="7">
        <v>70000</v>
      </c>
      <c r="I215" s="7">
        <f>F215+G215-H215</f>
        <v>70000</v>
      </c>
      <c r="K215" s="7"/>
    </row>
    <row r="216" spans="1:11" x14ac:dyDescent="0.2">
      <c r="A216" s="17" t="str">
        <f t="shared" si="26"/>
        <v>110</v>
      </c>
      <c r="B216" s="17" t="str">
        <f t="shared" si="27"/>
        <v>72</v>
      </c>
      <c r="C216" s="6">
        <v>1729878110</v>
      </c>
      <c r="D216" s="6" t="s">
        <v>482</v>
      </c>
      <c r="H216" s="6"/>
      <c r="I216" s="7">
        <f>F216+G216-H216</f>
        <v>0</v>
      </c>
      <c r="K216" s="7"/>
    </row>
    <row r="217" spans="1:11" x14ac:dyDescent="0.2">
      <c r="A217" s="17" t="str">
        <f t="shared" si="26"/>
        <v>110</v>
      </c>
      <c r="B217" s="17" t="str">
        <f t="shared" si="27"/>
        <v>73</v>
      </c>
      <c r="C217" s="6">
        <v>1731000110</v>
      </c>
      <c r="D217" s="6" t="s">
        <v>242</v>
      </c>
      <c r="E217" s="7">
        <v>393000</v>
      </c>
      <c r="F217" s="7">
        <v>393000</v>
      </c>
      <c r="I217" s="7">
        <f>F217+G217-H217</f>
        <v>393000</v>
      </c>
      <c r="K217" s="7"/>
    </row>
    <row r="218" spans="1:11" x14ac:dyDescent="0.2">
      <c r="A218" s="17" t="str">
        <f t="shared" si="26"/>
        <v>110</v>
      </c>
      <c r="B218" s="17" t="str">
        <f t="shared" si="27"/>
        <v>73</v>
      </c>
      <c r="C218" s="6">
        <v>1732000110</v>
      </c>
      <c r="D218" s="6" t="s">
        <v>244</v>
      </c>
      <c r="E218" s="7">
        <v>530000</v>
      </c>
      <c r="F218" s="7">
        <v>530000</v>
      </c>
      <c r="G218" s="8">
        <v>35000</v>
      </c>
      <c r="I218" s="7">
        <f>F218+G218-H218</f>
        <v>565000</v>
      </c>
      <c r="K218" s="7"/>
    </row>
    <row r="219" spans="1:11" x14ac:dyDescent="0.2">
      <c r="A219" s="17" t="str">
        <f t="shared" si="26"/>
        <v>110</v>
      </c>
      <c r="B219" s="17" t="str">
        <f t="shared" si="27"/>
        <v>76</v>
      </c>
      <c r="C219" s="6">
        <v>1761000110</v>
      </c>
      <c r="D219" s="6" t="s">
        <v>269</v>
      </c>
      <c r="E219" s="7">
        <v>130000</v>
      </c>
      <c r="F219" s="7">
        <v>130000</v>
      </c>
      <c r="G219" s="8">
        <v>75000</v>
      </c>
      <c r="H219" s="9">
        <v>16000</v>
      </c>
      <c r="I219" s="7">
        <f>F219+G219-H219</f>
        <v>189000</v>
      </c>
      <c r="K219" s="7"/>
    </row>
    <row r="220" spans="1:11" x14ac:dyDescent="0.2">
      <c r="A220" s="17" t="str">
        <f t="shared" si="26"/>
        <v>110</v>
      </c>
      <c r="B220" s="17" t="str">
        <f t="shared" si="27"/>
        <v>76</v>
      </c>
      <c r="C220" s="6">
        <v>1769000110</v>
      </c>
      <c r="D220" s="6" t="s">
        <v>276</v>
      </c>
      <c r="E220" s="6">
        <v>0</v>
      </c>
      <c r="F220" s="6">
        <v>0</v>
      </c>
      <c r="I220" s="7">
        <f>F220+G220-H220</f>
        <v>0</v>
      </c>
      <c r="K220" s="7"/>
    </row>
    <row r="221" spans="1:11" x14ac:dyDescent="0.2">
      <c r="A221" s="17" t="str">
        <f t="shared" si="26"/>
        <v>110</v>
      </c>
      <c r="B221" s="17" t="str">
        <f t="shared" si="27"/>
        <v>82</v>
      </c>
      <c r="C221" s="6">
        <v>1823100110</v>
      </c>
      <c r="D221" s="6" t="s">
        <v>355</v>
      </c>
      <c r="E221" s="7">
        <v>148000</v>
      </c>
      <c r="F221" s="7">
        <v>148000</v>
      </c>
      <c r="I221" s="7">
        <f>F221+G221-H221</f>
        <v>148000</v>
      </c>
      <c r="K221" s="7"/>
    </row>
    <row r="222" spans="1:11" x14ac:dyDescent="0.2">
      <c r="A222" s="17" t="str">
        <f t="shared" si="26"/>
        <v>110</v>
      </c>
      <c r="B222" s="17" t="str">
        <f t="shared" si="27"/>
        <v>82</v>
      </c>
      <c r="C222" s="6">
        <v>1827000110</v>
      </c>
      <c r="D222" s="6" t="s">
        <v>362</v>
      </c>
      <c r="E222" s="6">
        <v>0</v>
      </c>
      <c r="F222" s="6">
        <v>16000</v>
      </c>
      <c r="G222" s="8">
        <v>55000</v>
      </c>
      <c r="I222" s="7">
        <f>F222+G222-H222</f>
        <v>71000</v>
      </c>
      <c r="K222" s="7"/>
    </row>
    <row r="223" spans="1:11" x14ac:dyDescent="0.2">
      <c r="A223" s="17" t="str">
        <f t="shared" si="26"/>
        <v>110</v>
      </c>
      <c r="B223" s="17" t="str">
        <f t="shared" si="27"/>
        <v>82</v>
      </c>
      <c r="C223" s="6">
        <v>1828210110</v>
      </c>
      <c r="D223" s="6" t="s">
        <v>366</v>
      </c>
      <c r="E223" s="7">
        <v>140000</v>
      </c>
      <c r="F223" s="7">
        <v>140000</v>
      </c>
      <c r="G223" s="8">
        <v>20000</v>
      </c>
      <c r="I223" s="7">
        <f>F223+G223-H223</f>
        <v>160000</v>
      </c>
      <c r="K223" s="7"/>
    </row>
    <row r="224" spans="1:11" x14ac:dyDescent="0.2">
      <c r="A224" s="17" t="str">
        <f t="shared" si="26"/>
        <v>110</v>
      </c>
      <c r="B224" s="17" t="str">
        <f t="shared" si="27"/>
        <v>82</v>
      </c>
      <c r="C224" s="6">
        <v>1828310110</v>
      </c>
      <c r="D224" s="6" t="s">
        <v>368</v>
      </c>
      <c r="E224" s="7">
        <v>67000</v>
      </c>
      <c r="F224" s="7">
        <v>67000</v>
      </c>
      <c r="I224" s="7">
        <f>F224+G224-H224</f>
        <v>67000</v>
      </c>
      <c r="K224" s="7"/>
    </row>
    <row r="225" spans="1:11" x14ac:dyDescent="0.2">
      <c r="A225" s="17" t="str">
        <f t="shared" si="26"/>
        <v>110</v>
      </c>
      <c r="B225" s="17" t="str">
        <f t="shared" si="27"/>
        <v>82</v>
      </c>
      <c r="C225" s="6">
        <v>1828322110</v>
      </c>
      <c r="D225" s="6" t="s">
        <v>370</v>
      </c>
      <c r="E225" s="7">
        <v>84408</v>
      </c>
      <c r="F225" s="7">
        <v>84408</v>
      </c>
      <c r="G225" s="8">
        <v>16000</v>
      </c>
      <c r="I225" s="7">
        <f>F225+G225-H225</f>
        <v>100408</v>
      </c>
      <c r="K225" s="7"/>
    </row>
    <row r="226" spans="1:11" x14ac:dyDescent="0.2">
      <c r="A226" s="17" t="str">
        <f t="shared" si="26"/>
        <v>110</v>
      </c>
      <c r="B226" s="17" t="str">
        <f t="shared" si="27"/>
        <v>82</v>
      </c>
      <c r="C226" s="6">
        <v>1828400110</v>
      </c>
      <c r="D226" s="6" t="s">
        <v>371</v>
      </c>
      <c r="E226" s="7">
        <v>23000</v>
      </c>
      <c r="F226" s="7">
        <v>23000</v>
      </c>
      <c r="I226" s="7">
        <f>F226+G226-H226</f>
        <v>23000</v>
      </c>
      <c r="K226" s="7"/>
    </row>
    <row r="227" spans="1:11" x14ac:dyDescent="0.2">
      <c r="A227" s="17" t="str">
        <f t="shared" si="26"/>
        <v>110</v>
      </c>
      <c r="B227" s="17" t="str">
        <f t="shared" si="27"/>
        <v>82</v>
      </c>
      <c r="C227" s="6">
        <v>1829000110</v>
      </c>
      <c r="D227" s="6" t="s">
        <v>377</v>
      </c>
      <c r="E227" s="7">
        <v>30000</v>
      </c>
      <c r="F227" s="7">
        <v>30000</v>
      </c>
      <c r="G227" s="8">
        <v>15000</v>
      </c>
      <c r="I227" s="7">
        <f>F227+G227-H227</f>
        <v>45000</v>
      </c>
      <c r="K227" s="7"/>
    </row>
    <row r="228" spans="1:11" x14ac:dyDescent="0.2">
      <c r="A228" s="17" t="str">
        <f t="shared" si="26"/>
        <v>110</v>
      </c>
      <c r="B228" s="17" t="str">
        <f t="shared" si="27"/>
        <v>82</v>
      </c>
      <c r="C228" s="6">
        <v>1829100110</v>
      </c>
      <c r="D228" s="6" t="s">
        <v>378</v>
      </c>
      <c r="E228" s="6">
        <v>0</v>
      </c>
      <c r="I228" s="7">
        <f>F228+G228-H228</f>
        <v>0</v>
      </c>
      <c r="K228" s="7"/>
    </row>
    <row r="229" spans="1:11" x14ac:dyDescent="0.2">
      <c r="A229" s="17" t="str">
        <f t="shared" si="26"/>
        <v>110</v>
      </c>
      <c r="B229" s="17" t="str">
        <f t="shared" si="27"/>
        <v>82</v>
      </c>
      <c r="C229" s="6">
        <v>1829101110</v>
      </c>
      <c r="D229" s="6" t="s">
        <v>379</v>
      </c>
      <c r="E229" s="7">
        <v>130000</v>
      </c>
      <c r="F229" s="7">
        <v>140000</v>
      </c>
      <c r="G229" s="8">
        <v>15000</v>
      </c>
      <c r="I229" s="7">
        <f>F229+G229-H229</f>
        <v>155000</v>
      </c>
      <c r="K229" s="7"/>
    </row>
    <row r="230" spans="1:11" x14ac:dyDescent="0.2">
      <c r="A230" s="17" t="str">
        <f t="shared" si="26"/>
        <v>110</v>
      </c>
      <c r="B230" s="17" t="str">
        <f t="shared" si="27"/>
        <v>83</v>
      </c>
      <c r="C230" s="6">
        <v>1836000110</v>
      </c>
      <c r="D230" s="6" t="s">
        <v>387</v>
      </c>
      <c r="E230" s="7">
        <v>140000</v>
      </c>
      <c r="F230" s="7">
        <v>145000</v>
      </c>
      <c r="G230" s="8">
        <v>10000</v>
      </c>
      <c r="I230" s="7">
        <f>F230+G230-H230</f>
        <v>155000</v>
      </c>
      <c r="K230" s="7"/>
    </row>
    <row r="231" spans="1:11" x14ac:dyDescent="0.2">
      <c r="A231" s="17" t="str">
        <f t="shared" si="26"/>
        <v>110</v>
      </c>
      <c r="B231" s="17" t="str">
        <f t="shared" si="27"/>
        <v>87</v>
      </c>
      <c r="C231" s="6">
        <v>1879200110</v>
      </c>
      <c r="D231" s="6" t="s">
        <v>368</v>
      </c>
      <c r="E231" s="6">
        <v>0</v>
      </c>
      <c r="F231" s="6">
        <v>0</v>
      </c>
      <c r="I231" s="7">
        <f>F231+G231-H231</f>
        <v>0</v>
      </c>
      <c r="K231" s="7"/>
    </row>
    <row r="232" spans="1:11" x14ac:dyDescent="0.2">
      <c r="A232" s="17" t="str">
        <f t="shared" si="26"/>
        <v>210</v>
      </c>
      <c r="B232" s="17" t="str">
        <f t="shared" si="27"/>
        <v>99</v>
      </c>
      <c r="C232" s="6">
        <v>1990000210</v>
      </c>
      <c r="D232" s="6" t="s">
        <v>441</v>
      </c>
      <c r="H232" s="9">
        <v>39000</v>
      </c>
      <c r="I232" s="7">
        <f>F232+G232-H232</f>
        <v>-39000</v>
      </c>
      <c r="K232" s="7"/>
    </row>
    <row r="233" spans="1:11" x14ac:dyDescent="0.2">
      <c r="A233" s="17" t="str">
        <f t="shared" si="26"/>
        <v>210</v>
      </c>
      <c r="B233" s="17" t="str">
        <f t="shared" si="27"/>
        <v>99</v>
      </c>
      <c r="C233" s="6">
        <v>1999999210</v>
      </c>
      <c r="D233" s="6" t="s">
        <v>445</v>
      </c>
      <c r="I233" s="7">
        <f>F233+G233-H233</f>
        <v>0</v>
      </c>
      <c r="K233" s="7"/>
    </row>
    <row r="234" spans="1:11" x14ac:dyDescent="0.2">
      <c r="A234" s="17" t="str">
        <f t="shared" si="26"/>
        <v>310</v>
      </c>
      <c r="B234" s="17" t="str">
        <f t="shared" si="27"/>
        <v>99</v>
      </c>
      <c r="C234" s="6">
        <v>1990000310</v>
      </c>
      <c r="D234" s="6" t="s">
        <v>442</v>
      </c>
      <c r="E234" s="7">
        <v>2496759</v>
      </c>
      <c r="F234" s="7">
        <v>2496759</v>
      </c>
      <c r="I234" s="7">
        <f>F234+G234-H234</f>
        <v>2496759</v>
      </c>
      <c r="K234" s="7"/>
    </row>
    <row r="235" spans="1:11" s="1" customFormat="1" ht="15" x14ac:dyDescent="0.25">
      <c r="A235" s="16"/>
      <c r="B235" s="16"/>
      <c r="C235" s="3"/>
      <c r="D235" s="3" t="s">
        <v>494</v>
      </c>
      <c r="E235" s="14">
        <f>SUM(E201:E234)</f>
        <v>6781261</v>
      </c>
      <c r="F235" s="14">
        <f t="shared" ref="F235:I235" si="28">SUM(F201:F234)</f>
        <v>6737261</v>
      </c>
      <c r="G235" s="14">
        <f t="shared" si="28"/>
        <v>276000</v>
      </c>
      <c r="H235" s="14">
        <f t="shared" si="28"/>
        <v>151680</v>
      </c>
      <c r="I235" s="14">
        <f t="shared" si="28"/>
        <v>6861581</v>
      </c>
      <c r="J235" s="3"/>
      <c r="K235" s="14"/>
    </row>
    <row r="236" spans="1:11" x14ac:dyDescent="0.2">
      <c r="I236" s="7"/>
      <c r="K236" s="7"/>
    </row>
    <row r="237" spans="1:11" x14ac:dyDescent="0.2">
      <c r="E237" s="7"/>
      <c r="F237" s="7"/>
      <c r="I237" s="7"/>
      <c r="K237" s="7"/>
    </row>
    <row r="238" spans="1:11" x14ac:dyDescent="0.2">
      <c r="A238" s="17" t="str">
        <f t="shared" ref="A238:A261" si="29">MID(C238,8,3)</f>
        <v>410</v>
      </c>
      <c r="B238" s="17" t="str">
        <f t="shared" ref="B238:B261" si="30">MID(C238,2,2)</f>
        <v>61</v>
      </c>
      <c r="C238" s="6">
        <v>1611000410</v>
      </c>
      <c r="D238" s="6" t="s">
        <v>156</v>
      </c>
      <c r="E238" s="7">
        <v>30000</v>
      </c>
      <c r="F238" s="7">
        <v>30000</v>
      </c>
      <c r="I238" s="7">
        <f>F238+G238-H238</f>
        <v>30000</v>
      </c>
      <c r="K238" s="7"/>
    </row>
    <row r="239" spans="1:11" x14ac:dyDescent="0.2">
      <c r="A239" s="17" t="str">
        <f t="shared" si="29"/>
        <v>431</v>
      </c>
      <c r="B239" s="17" t="str">
        <f t="shared" si="30"/>
        <v>61</v>
      </c>
      <c r="C239" s="6">
        <v>1611000431</v>
      </c>
      <c r="D239" s="6" t="s">
        <v>157</v>
      </c>
      <c r="E239" s="7">
        <v>25000</v>
      </c>
      <c r="F239" s="7">
        <v>25000</v>
      </c>
      <c r="I239" s="7">
        <f>F239+G239-H239</f>
        <v>25000</v>
      </c>
      <c r="K239" s="7"/>
    </row>
    <row r="240" spans="1:11" x14ac:dyDescent="0.2">
      <c r="A240" s="17" t="str">
        <f t="shared" si="29"/>
        <v>432</v>
      </c>
      <c r="B240" s="17" t="str">
        <f t="shared" si="30"/>
        <v>61</v>
      </c>
      <c r="C240" s="6">
        <v>1611000432</v>
      </c>
      <c r="D240" s="6" t="s">
        <v>158</v>
      </c>
      <c r="E240" s="7">
        <v>5000</v>
      </c>
      <c r="F240" s="7">
        <v>5000</v>
      </c>
      <c r="I240" s="7">
        <f>F240+G240-H240</f>
        <v>5000</v>
      </c>
      <c r="K240" s="7"/>
    </row>
    <row r="241" spans="1:11" x14ac:dyDescent="0.2">
      <c r="A241" s="17" t="str">
        <f t="shared" si="29"/>
        <v>433</v>
      </c>
      <c r="B241" s="17" t="str">
        <f t="shared" si="30"/>
        <v>61</v>
      </c>
      <c r="C241" s="6">
        <v>1611000433</v>
      </c>
      <c r="D241" s="6" t="s">
        <v>159</v>
      </c>
      <c r="E241" s="7">
        <v>15000</v>
      </c>
      <c r="F241" s="7">
        <v>15000</v>
      </c>
      <c r="G241" s="8">
        <v>5000</v>
      </c>
      <c r="I241" s="7">
        <f>F241+G241-H241</f>
        <v>20000</v>
      </c>
      <c r="K241" s="7"/>
    </row>
    <row r="242" spans="1:11" x14ac:dyDescent="0.2">
      <c r="A242" s="17" t="str">
        <f t="shared" si="29"/>
        <v>440</v>
      </c>
      <c r="B242" s="17" t="str">
        <f t="shared" si="30"/>
        <v>61</v>
      </c>
      <c r="C242" s="6">
        <v>1611000440</v>
      </c>
      <c r="D242" s="6" t="s">
        <v>160</v>
      </c>
      <c r="E242" s="7">
        <v>150000</v>
      </c>
      <c r="F242" s="7">
        <v>150000</v>
      </c>
      <c r="G242" s="8">
        <v>20000</v>
      </c>
      <c r="I242" s="7">
        <f>F242+G242-H242</f>
        <v>170000</v>
      </c>
      <c r="K242" s="7"/>
    </row>
    <row r="243" spans="1:11" x14ac:dyDescent="0.2">
      <c r="A243" s="17" t="str">
        <f t="shared" si="29"/>
        <v>450</v>
      </c>
      <c r="B243" s="17" t="str">
        <f t="shared" si="30"/>
        <v>61</v>
      </c>
      <c r="C243" s="6">
        <v>1611000450</v>
      </c>
      <c r="D243" s="6" t="s">
        <v>161</v>
      </c>
      <c r="E243" s="7">
        <v>26000</v>
      </c>
      <c r="F243" s="7">
        <v>26000</v>
      </c>
      <c r="I243" s="7">
        <f>F243+G243-H243</f>
        <v>26000</v>
      </c>
      <c r="K243" s="7"/>
    </row>
    <row r="244" spans="1:11" x14ac:dyDescent="0.2">
      <c r="A244" s="17" t="str">
        <f t="shared" si="29"/>
        <v>460</v>
      </c>
      <c r="B244" s="17" t="str">
        <f t="shared" si="30"/>
        <v>61</v>
      </c>
      <c r="C244" s="6">
        <v>1611000460</v>
      </c>
      <c r="D244" s="6" t="s">
        <v>162</v>
      </c>
      <c r="E244" s="7">
        <v>4000</v>
      </c>
      <c r="F244" s="7">
        <v>4000</v>
      </c>
      <c r="I244" s="7">
        <f>F244+G244-H244</f>
        <v>4000</v>
      </c>
      <c r="K244" s="7"/>
    </row>
    <row r="245" spans="1:11" x14ac:dyDescent="0.2">
      <c r="A245" s="17" t="str">
        <f t="shared" si="29"/>
        <v>511</v>
      </c>
      <c r="B245" s="17" t="str">
        <f t="shared" si="30"/>
        <v>61</v>
      </c>
      <c r="C245" s="6">
        <v>1611000511</v>
      </c>
      <c r="D245" s="6" t="s">
        <v>163</v>
      </c>
      <c r="E245" s="7">
        <v>20000</v>
      </c>
      <c r="F245" s="7">
        <v>20000</v>
      </c>
      <c r="G245" s="8">
        <v>10000</v>
      </c>
      <c r="I245" s="7">
        <f>F245+G245-H245</f>
        <v>30000</v>
      </c>
      <c r="K245" s="7"/>
    </row>
    <row r="246" spans="1:11" x14ac:dyDescent="0.2">
      <c r="A246" s="17" t="str">
        <f t="shared" si="29"/>
        <v>521</v>
      </c>
      <c r="B246" s="17" t="str">
        <f t="shared" si="30"/>
        <v>61</v>
      </c>
      <c r="C246" s="6">
        <v>1616100521</v>
      </c>
      <c r="D246" s="6" t="s">
        <v>180</v>
      </c>
      <c r="E246" s="7">
        <v>15000</v>
      </c>
      <c r="F246" s="7">
        <v>15000</v>
      </c>
      <c r="H246" s="9">
        <v>5000</v>
      </c>
      <c r="I246" s="7">
        <f>F246+G246-H246</f>
        <v>10000</v>
      </c>
      <c r="K246" s="7"/>
    </row>
    <row r="247" spans="1:11" x14ac:dyDescent="0.2">
      <c r="A247" s="17" t="str">
        <f t="shared" si="29"/>
        <v>522</v>
      </c>
      <c r="B247" s="17" t="str">
        <f t="shared" si="30"/>
        <v>61</v>
      </c>
      <c r="C247" s="6">
        <v>1611100522</v>
      </c>
      <c r="D247" s="6" t="s">
        <v>170</v>
      </c>
      <c r="E247" s="7">
        <v>4000</v>
      </c>
      <c r="F247" s="7">
        <v>4000</v>
      </c>
      <c r="I247" s="7">
        <f>F247+G247-H247</f>
        <v>4000</v>
      </c>
      <c r="K247" s="7"/>
    </row>
    <row r="248" spans="1:11" x14ac:dyDescent="0.2">
      <c r="A248" s="17" t="str">
        <f t="shared" si="29"/>
        <v>523</v>
      </c>
      <c r="B248" s="17" t="str">
        <f t="shared" si="30"/>
        <v>61</v>
      </c>
      <c r="C248" s="6">
        <v>1616100523</v>
      </c>
      <c r="D248" s="6" t="s">
        <v>181</v>
      </c>
      <c r="E248" s="7">
        <v>25000</v>
      </c>
      <c r="F248" s="7">
        <v>25000</v>
      </c>
      <c r="I248" s="7">
        <f>F248+G248-H248</f>
        <v>25000</v>
      </c>
      <c r="K248" s="7"/>
    </row>
    <row r="249" spans="1:11" x14ac:dyDescent="0.2">
      <c r="A249" s="17" t="str">
        <f t="shared" si="29"/>
        <v>540</v>
      </c>
      <c r="B249" s="17" t="str">
        <f t="shared" si="30"/>
        <v>61</v>
      </c>
      <c r="C249" s="6">
        <v>1611200540</v>
      </c>
      <c r="D249" s="6" t="s">
        <v>172</v>
      </c>
      <c r="E249" s="7">
        <v>20000</v>
      </c>
      <c r="F249" s="7">
        <v>20000</v>
      </c>
      <c r="G249" s="8">
        <v>14000</v>
      </c>
      <c r="I249" s="7">
        <f>F249+G249-H249</f>
        <v>34000</v>
      </c>
      <c r="K249" s="7"/>
    </row>
    <row r="250" spans="1:11" x14ac:dyDescent="0.2">
      <c r="A250" s="17" t="str">
        <f t="shared" si="29"/>
        <v>540</v>
      </c>
      <c r="B250" s="17" t="str">
        <f t="shared" si="30"/>
        <v>61</v>
      </c>
      <c r="C250" s="6">
        <v>1613000540</v>
      </c>
      <c r="D250" s="6" t="s">
        <v>178</v>
      </c>
      <c r="E250" s="7">
        <v>12000</v>
      </c>
      <c r="F250" s="7">
        <v>12000</v>
      </c>
      <c r="H250" s="9">
        <v>2000</v>
      </c>
      <c r="I250" s="7">
        <f>F250+G250-H250</f>
        <v>10000</v>
      </c>
      <c r="K250" s="7"/>
    </row>
    <row r="251" spans="1:11" x14ac:dyDescent="0.2">
      <c r="A251" s="17" t="str">
        <f t="shared" si="29"/>
        <v>541</v>
      </c>
      <c r="B251" s="17" t="str">
        <f t="shared" si="30"/>
        <v>61</v>
      </c>
      <c r="C251" s="6">
        <v>1611000541</v>
      </c>
      <c r="D251" s="6" t="s">
        <v>164</v>
      </c>
      <c r="E251" s="7">
        <v>51000</v>
      </c>
      <c r="F251" s="7">
        <v>51000</v>
      </c>
      <c r="G251" s="8">
        <v>6000</v>
      </c>
      <c r="I251" s="7">
        <f>F251+G251-H251</f>
        <v>57000</v>
      </c>
      <c r="K251" s="7"/>
    </row>
    <row r="252" spans="1:11" x14ac:dyDescent="0.2">
      <c r="A252" s="17" t="str">
        <f t="shared" si="29"/>
        <v>541</v>
      </c>
      <c r="B252" s="17" t="str">
        <f t="shared" si="30"/>
        <v>61</v>
      </c>
      <c r="C252" s="6">
        <v>1611250541</v>
      </c>
      <c r="D252" s="6" t="s">
        <v>174</v>
      </c>
      <c r="E252" s="7">
        <v>16000</v>
      </c>
      <c r="F252" s="7">
        <v>16000</v>
      </c>
      <c r="G252" s="8">
        <v>20000</v>
      </c>
      <c r="I252" s="7">
        <f>F252+G252-H252</f>
        <v>36000</v>
      </c>
      <c r="K252" s="7"/>
    </row>
    <row r="253" spans="1:11" x14ac:dyDescent="0.2">
      <c r="A253" s="17" t="str">
        <f t="shared" si="29"/>
        <v>550</v>
      </c>
      <c r="B253" s="17" t="str">
        <f t="shared" si="30"/>
        <v>61</v>
      </c>
      <c r="C253" s="6">
        <v>1611000550</v>
      </c>
      <c r="D253" s="6" t="s">
        <v>165</v>
      </c>
      <c r="E253" s="7">
        <v>16000</v>
      </c>
      <c r="F253" s="7">
        <v>16000</v>
      </c>
      <c r="H253" s="9">
        <v>8000</v>
      </c>
      <c r="I253" s="7">
        <f>F253+G253-H253</f>
        <v>8000</v>
      </c>
      <c r="K253" s="7"/>
    </row>
    <row r="254" spans="1:11" x14ac:dyDescent="0.2">
      <c r="A254" s="17" t="str">
        <f t="shared" si="29"/>
        <v>560</v>
      </c>
      <c r="B254" s="17" t="str">
        <f t="shared" si="30"/>
        <v>61</v>
      </c>
      <c r="C254" s="6">
        <v>1611000560</v>
      </c>
      <c r="D254" s="6" t="s">
        <v>166</v>
      </c>
      <c r="E254" s="7">
        <v>15000</v>
      </c>
      <c r="F254" s="7">
        <v>15000</v>
      </c>
      <c r="I254" s="7">
        <f>F254+G254-H254</f>
        <v>15000</v>
      </c>
      <c r="K254" s="7"/>
    </row>
    <row r="255" spans="1:11" x14ac:dyDescent="0.2">
      <c r="A255" s="17" t="str">
        <f t="shared" si="29"/>
        <v>581</v>
      </c>
      <c r="B255" s="17" t="str">
        <f t="shared" si="30"/>
        <v>61</v>
      </c>
      <c r="C255" s="6">
        <v>1611000581</v>
      </c>
      <c r="D255" s="6" t="s">
        <v>167</v>
      </c>
      <c r="E255" s="7">
        <v>140400</v>
      </c>
      <c r="F255" s="7">
        <v>140400</v>
      </c>
      <c r="I255" s="7">
        <f>F255+G255-H255</f>
        <v>140400</v>
      </c>
      <c r="K255" s="7"/>
    </row>
    <row r="256" spans="1:11" x14ac:dyDescent="0.2">
      <c r="A256" s="17" t="str">
        <f t="shared" si="29"/>
        <v>582</v>
      </c>
      <c r="B256" s="17" t="str">
        <f t="shared" si="30"/>
        <v>61</v>
      </c>
      <c r="C256" s="6">
        <v>1611000582</v>
      </c>
      <c r="D256" s="6" t="s">
        <v>168</v>
      </c>
      <c r="E256" s="7">
        <v>10000</v>
      </c>
      <c r="F256" s="7">
        <v>10000</v>
      </c>
      <c r="G256" s="8">
        <v>6000</v>
      </c>
      <c r="I256" s="7">
        <f>F256+G256-H256</f>
        <v>16000</v>
      </c>
      <c r="K256" s="7"/>
    </row>
    <row r="257" spans="1:11" x14ac:dyDescent="0.2">
      <c r="A257" s="17" t="str">
        <f t="shared" si="29"/>
        <v>743</v>
      </c>
      <c r="B257" s="17" t="str">
        <f t="shared" si="30"/>
        <v>61</v>
      </c>
      <c r="C257" s="6">
        <v>1611000743</v>
      </c>
      <c r="D257" s="6" t="s">
        <v>169</v>
      </c>
      <c r="E257" s="7">
        <v>10000</v>
      </c>
      <c r="F257" s="7">
        <v>10000</v>
      </c>
      <c r="I257" s="7">
        <f>F257+G257-H257</f>
        <v>10000</v>
      </c>
      <c r="K257" s="7"/>
    </row>
    <row r="258" spans="1:11" s="1" customFormat="1" ht="15" x14ac:dyDescent="0.25">
      <c r="A258" s="17" t="str">
        <f t="shared" si="29"/>
        <v>750</v>
      </c>
      <c r="B258" s="17" t="str">
        <f t="shared" si="30"/>
        <v>61</v>
      </c>
      <c r="C258" s="6">
        <v>1611240750</v>
      </c>
      <c r="D258" s="6" t="s">
        <v>173</v>
      </c>
      <c r="E258" s="7">
        <v>20000</v>
      </c>
      <c r="F258" s="7">
        <v>50000</v>
      </c>
      <c r="G258" s="8">
        <v>0</v>
      </c>
      <c r="H258" s="9"/>
      <c r="I258" s="7">
        <f>F258+G258-H258</f>
        <v>50000</v>
      </c>
      <c r="J258" s="3"/>
      <c r="K258" s="14"/>
    </row>
    <row r="259" spans="1:11" x14ac:dyDescent="0.2">
      <c r="A259" s="17" t="str">
        <f t="shared" si="29"/>
        <v>750</v>
      </c>
      <c r="B259" s="17" t="str">
        <f t="shared" si="30"/>
        <v>61</v>
      </c>
      <c r="C259" s="6">
        <v>1611300750</v>
      </c>
      <c r="D259" s="6" t="s">
        <v>176</v>
      </c>
      <c r="E259" s="7"/>
      <c r="F259" s="7">
        <v>20000</v>
      </c>
      <c r="I259" s="7">
        <f>F259+G259-H259</f>
        <v>20000</v>
      </c>
      <c r="K259" s="7"/>
    </row>
    <row r="260" spans="1:11" x14ac:dyDescent="0.2">
      <c r="A260" s="17" t="str">
        <f t="shared" si="29"/>
        <v>780</v>
      </c>
      <c r="B260" s="17" t="str">
        <f t="shared" si="30"/>
        <v>61</v>
      </c>
      <c r="C260" s="6">
        <v>1611100780</v>
      </c>
      <c r="D260" s="6" t="s">
        <v>171</v>
      </c>
      <c r="F260" s="6">
        <v>6000</v>
      </c>
      <c r="I260" s="7">
        <f>F260+G260-H260</f>
        <v>6000</v>
      </c>
      <c r="K260" s="7"/>
    </row>
    <row r="261" spans="1:11" x14ac:dyDescent="0.2">
      <c r="A261" s="17" t="str">
        <f t="shared" si="29"/>
        <v>980</v>
      </c>
      <c r="B261" s="17" t="str">
        <f t="shared" si="30"/>
        <v>61</v>
      </c>
      <c r="C261" s="6">
        <v>1619000980</v>
      </c>
      <c r="D261" s="6" t="s">
        <v>183</v>
      </c>
      <c r="E261" s="7">
        <v>70000</v>
      </c>
      <c r="F261" s="7">
        <v>70000</v>
      </c>
      <c r="H261" s="9">
        <v>65000</v>
      </c>
      <c r="I261" s="7">
        <f>F261+G261-H261</f>
        <v>5000</v>
      </c>
      <c r="K261" s="7"/>
    </row>
    <row r="262" spans="1:11" s="1" customFormat="1" ht="15" x14ac:dyDescent="0.25">
      <c r="A262" s="16"/>
      <c r="B262" s="16"/>
      <c r="C262" s="3"/>
      <c r="D262" s="3" t="s">
        <v>503</v>
      </c>
      <c r="E262" s="14">
        <f>SUM(E238:E261)</f>
        <v>699400</v>
      </c>
      <c r="F262" s="14">
        <f t="shared" ref="F262:G262" si="31">SUM(F238:F261)</f>
        <v>755400</v>
      </c>
      <c r="G262" s="14">
        <f t="shared" si="31"/>
        <v>81000</v>
      </c>
      <c r="H262" s="14">
        <f t="shared" ref="H262" si="32">SUM(H238:H261)</f>
        <v>80000</v>
      </c>
      <c r="I262" s="14">
        <f t="shared" ref="I262" si="33">SUM(I238:I261)</f>
        <v>756400</v>
      </c>
      <c r="J262" s="3"/>
      <c r="K262" s="14"/>
    </row>
    <row r="263" spans="1:11" s="1" customFormat="1" ht="15" x14ac:dyDescent="0.25">
      <c r="A263" s="16"/>
      <c r="B263" s="16"/>
      <c r="C263" s="3"/>
      <c r="D263" s="3"/>
      <c r="E263" s="14"/>
      <c r="F263" s="14"/>
      <c r="G263" s="14"/>
      <c r="H263" s="14"/>
      <c r="I263" s="14"/>
      <c r="J263" s="3"/>
      <c r="K263" s="14"/>
    </row>
    <row r="264" spans="1:11" x14ac:dyDescent="0.2">
      <c r="A264" s="17" t="str">
        <f>MID(C264,8,3)</f>
        <v>750</v>
      </c>
      <c r="B264" s="17" t="str">
        <f>MID(C264,2,2)</f>
        <v>62</v>
      </c>
      <c r="C264" s="6">
        <v>1621100750</v>
      </c>
      <c r="D264" s="6" t="s">
        <v>187</v>
      </c>
      <c r="E264" s="7">
        <v>30000</v>
      </c>
      <c r="F264" s="7">
        <v>10000</v>
      </c>
      <c r="I264" s="7">
        <f>F264+G264-H264</f>
        <v>10000</v>
      </c>
      <c r="K264" s="7"/>
    </row>
    <row r="265" spans="1:11" x14ac:dyDescent="0.2">
      <c r="A265" s="17" t="str">
        <f>MID(C265,8,3)</f>
        <v>750</v>
      </c>
      <c r="B265" s="17" t="str">
        <f>MID(C265,2,2)</f>
        <v>62</v>
      </c>
      <c r="C265" s="6">
        <v>1621200750</v>
      </c>
      <c r="D265" s="6" t="s">
        <v>188</v>
      </c>
      <c r="E265" s="7">
        <v>130000</v>
      </c>
      <c r="F265" s="7">
        <v>130000</v>
      </c>
      <c r="G265" s="8">
        <v>38000</v>
      </c>
      <c r="I265" s="7">
        <f>F265+G265-H265</f>
        <v>168000</v>
      </c>
      <c r="K265" s="7"/>
    </row>
    <row r="266" spans="1:11" x14ac:dyDescent="0.2">
      <c r="A266" s="17" t="str">
        <f>MID(C266,8,3)</f>
        <v>780</v>
      </c>
      <c r="B266" s="17" t="str">
        <f>MID(C266,2,2)</f>
        <v>62</v>
      </c>
      <c r="C266" s="6">
        <v>1621200780</v>
      </c>
      <c r="D266" s="6" t="s">
        <v>189</v>
      </c>
      <c r="E266" s="7">
        <v>12000</v>
      </c>
      <c r="F266" s="7">
        <v>12000</v>
      </c>
      <c r="I266" s="7">
        <f>F266+G266-H266</f>
        <v>12000</v>
      </c>
      <c r="K266" s="7"/>
    </row>
    <row r="267" spans="1:11" x14ac:dyDescent="0.2">
      <c r="A267" s="17" t="str">
        <f>MID(C267,8,3)</f>
        <v>780</v>
      </c>
      <c r="B267" s="17" t="str">
        <f>MID(C267,2,2)</f>
        <v>62</v>
      </c>
      <c r="C267" s="6">
        <v>1621220780</v>
      </c>
      <c r="D267" s="6" t="s">
        <v>190</v>
      </c>
      <c r="E267" s="7">
        <v>7000</v>
      </c>
      <c r="F267" s="7">
        <v>7000</v>
      </c>
      <c r="I267" s="7">
        <f>F267+G267-H267</f>
        <v>7000</v>
      </c>
      <c r="K267" s="7"/>
    </row>
    <row r="268" spans="1:11" s="1" customFormat="1" ht="15" x14ac:dyDescent="0.25">
      <c r="A268" s="16"/>
      <c r="B268" s="16"/>
      <c r="C268" s="3"/>
      <c r="D268" s="3" t="s">
        <v>504</v>
      </c>
      <c r="E268" s="14">
        <f>SUM(E264:E267)</f>
        <v>179000</v>
      </c>
      <c r="F268" s="14">
        <f t="shared" ref="F268:I268" si="34">SUM(F264:F267)</f>
        <v>159000</v>
      </c>
      <c r="G268" s="14">
        <f t="shared" si="34"/>
        <v>38000</v>
      </c>
      <c r="H268" s="14">
        <f t="shared" si="34"/>
        <v>0</v>
      </c>
      <c r="I268" s="14">
        <f t="shared" si="34"/>
        <v>197000</v>
      </c>
      <c r="J268" s="3"/>
      <c r="K268" s="14"/>
    </row>
    <row r="269" spans="1:11" s="1" customFormat="1" ht="15" x14ac:dyDescent="0.25">
      <c r="A269" s="16"/>
      <c r="B269" s="16"/>
      <c r="C269" s="3"/>
      <c r="D269" s="3"/>
      <c r="E269" s="14"/>
      <c r="F269" s="14"/>
      <c r="G269" s="14"/>
      <c r="H269" s="14"/>
      <c r="I269" s="14"/>
      <c r="J269" s="3"/>
      <c r="K269" s="14"/>
    </row>
    <row r="270" spans="1:11" x14ac:dyDescent="0.2">
      <c r="A270" s="17" t="str">
        <f t="shared" ref="A270:A281" si="35">MID(C270,8,3)</f>
        <v>430</v>
      </c>
      <c r="B270" s="17" t="str">
        <f t="shared" ref="B270:B281" si="36">MID(C270,2,2)</f>
        <v>71</v>
      </c>
      <c r="C270" s="6">
        <v>1714000430</v>
      </c>
      <c r="D270" s="6" t="s">
        <v>212</v>
      </c>
      <c r="E270" s="7">
        <v>5000</v>
      </c>
      <c r="F270" s="7">
        <v>5000</v>
      </c>
      <c r="I270" s="7">
        <f>F270+G270-H270</f>
        <v>5000</v>
      </c>
      <c r="K270" s="7"/>
    </row>
    <row r="271" spans="1:11" x14ac:dyDescent="0.2">
      <c r="A271" s="17" t="str">
        <f t="shared" si="35"/>
        <v>531</v>
      </c>
      <c r="B271" s="17" t="str">
        <f t="shared" si="36"/>
        <v>71</v>
      </c>
      <c r="C271" s="6">
        <v>1712300531</v>
      </c>
      <c r="D271" s="6" t="s">
        <v>203</v>
      </c>
      <c r="E271" s="7">
        <v>11000</v>
      </c>
      <c r="F271" s="7">
        <v>11000</v>
      </c>
      <c r="I271" s="7">
        <f>F271+G271-H271</f>
        <v>11000</v>
      </c>
      <c r="K271" s="7"/>
    </row>
    <row r="272" spans="1:11" x14ac:dyDescent="0.2">
      <c r="A272" s="17" t="str">
        <f t="shared" si="35"/>
        <v>532</v>
      </c>
      <c r="B272" s="17" t="str">
        <f t="shared" si="36"/>
        <v>71</v>
      </c>
      <c r="C272" s="6">
        <v>1712300532</v>
      </c>
      <c r="D272" s="6" t="s">
        <v>204</v>
      </c>
      <c r="E272" s="7">
        <v>10000</v>
      </c>
      <c r="F272" s="7">
        <v>10000</v>
      </c>
      <c r="I272" s="7">
        <f>F272+G272-H272</f>
        <v>10000</v>
      </c>
      <c r="K272" s="7"/>
    </row>
    <row r="273" spans="1:11" x14ac:dyDescent="0.2">
      <c r="A273" s="17" t="str">
        <f t="shared" si="35"/>
        <v>533</v>
      </c>
      <c r="B273" s="17" t="str">
        <f t="shared" si="36"/>
        <v>71</v>
      </c>
      <c r="C273" s="6">
        <v>1712300533</v>
      </c>
      <c r="D273" s="6" t="s">
        <v>205</v>
      </c>
      <c r="E273" s="7">
        <v>10000</v>
      </c>
      <c r="F273" s="7">
        <v>10000</v>
      </c>
      <c r="I273" s="7">
        <f>F273+G273-H273</f>
        <v>10000</v>
      </c>
      <c r="K273" s="7"/>
    </row>
    <row r="274" spans="1:11" x14ac:dyDescent="0.2">
      <c r="A274" s="17" t="str">
        <f t="shared" si="35"/>
        <v>720</v>
      </c>
      <c r="B274" s="17" t="str">
        <f t="shared" si="36"/>
        <v>71</v>
      </c>
      <c r="C274" s="6">
        <v>1715300720</v>
      </c>
      <c r="D274" s="6" t="s">
        <v>215</v>
      </c>
      <c r="E274" s="7">
        <v>5000</v>
      </c>
      <c r="F274" s="7">
        <v>5000</v>
      </c>
      <c r="I274" s="7">
        <f>F274+G274-H274</f>
        <v>5000</v>
      </c>
      <c r="K274" s="7"/>
    </row>
    <row r="275" spans="1:11" x14ac:dyDescent="0.2">
      <c r="A275" s="17" t="str">
        <f t="shared" si="35"/>
        <v>750</v>
      </c>
      <c r="B275" s="17" t="str">
        <f t="shared" si="36"/>
        <v>71</v>
      </c>
      <c r="C275" s="6">
        <v>1712300750</v>
      </c>
      <c r="D275" s="6" t="s">
        <v>206</v>
      </c>
      <c r="E275" s="7">
        <v>430000</v>
      </c>
      <c r="F275" s="7">
        <v>430000</v>
      </c>
      <c r="I275" s="7">
        <f>F275+G275-H275</f>
        <v>430000</v>
      </c>
      <c r="K275" s="7"/>
    </row>
    <row r="276" spans="1:11" x14ac:dyDescent="0.2">
      <c r="A276" s="17" t="str">
        <f t="shared" si="35"/>
        <v>750</v>
      </c>
      <c r="B276" s="17" t="str">
        <f t="shared" si="36"/>
        <v>71</v>
      </c>
      <c r="C276" s="6">
        <v>1712310750</v>
      </c>
      <c r="D276" s="6" t="s">
        <v>208</v>
      </c>
      <c r="E276" s="7">
        <v>230000</v>
      </c>
      <c r="F276" s="7">
        <v>230000</v>
      </c>
      <c r="I276" s="7">
        <f>F276+G276-H276</f>
        <v>230000</v>
      </c>
      <c r="K276" s="7"/>
    </row>
    <row r="277" spans="1:11" s="1" customFormat="1" ht="15" x14ac:dyDescent="0.25">
      <c r="A277" s="17" t="str">
        <f t="shared" si="35"/>
        <v>750</v>
      </c>
      <c r="B277" s="17" t="str">
        <f t="shared" si="36"/>
        <v>71</v>
      </c>
      <c r="C277" s="6">
        <v>1712320750</v>
      </c>
      <c r="D277" s="6" t="s">
        <v>210</v>
      </c>
      <c r="E277" s="7">
        <v>30000</v>
      </c>
      <c r="F277" s="7">
        <v>30000</v>
      </c>
      <c r="G277" s="8">
        <v>20000</v>
      </c>
      <c r="H277" s="9"/>
      <c r="I277" s="7">
        <f>F277+G277-H277</f>
        <v>50000</v>
      </c>
      <c r="J277" s="3"/>
      <c r="K277" s="14"/>
    </row>
    <row r="278" spans="1:11" x14ac:dyDescent="0.2">
      <c r="A278" s="17" t="str">
        <f t="shared" si="35"/>
        <v>751</v>
      </c>
      <c r="B278" s="17" t="str">
        <f t="shared" si="36"/>
        <v>71</v>
      </c>
      <c r="C278" s="6">
        <v>1712300751</v>
      </c>
      <c r="D278" s="6" t="s">
        <v>207</v>
      </c>
      <c r="E278" s="7">
        <v>25000</v>
      </c>
      <c r="F278" s="7">
        <v>25000</v>
      </c>
      <c r="I278" s="7">
        <f>F278+G278-H278</f>
        <v>25000</v>
      </c>
      <c r="K278" s="7"/>
    </row>
    <row r="279" spans="1:11" x14ac:dyDescent="0.2">
      <c r="A279" s="17" t="str">
        <f t="shared" si="35"/>
        <v>780</v>
      </c>
      <c r="B279" s="17" t="str">
        <f t="shared" si="36"/>
        <v>71</v>
      </c>
      <c r="C279" s="6">
        <v>1712311780</v>
      </c>
      <c r="D279" s="6" t="s">
        <v>209</v>
      </c>
      <c r="E279" s="7">
        <v>330000</v>
      </c>
      <c r="F279" s="7">
        <v>330000</v>
      </c>
      <c r="I279" s="7">
        <f>F279+G279-H279</f>
        <v>330000</v>
      </c>
      <c r="K279" s="7"/>
    </row>
    <row r="280" spans="1:11" x14ac:dyDescent="0.2">
      <c r="A280" s="17" t="str">
        <f t="shared" si="35"/>
        <v>780</v>
      </c>
      <c r="B280" s="17" t="str">
        <f t="shared" si="36"/>
        <v>71</v>
      </c>
      <c r="C280" s="6">
        <v>1714300780</v>
      </c>
      <c r="D280" s="6" t="s">
        <v>214</v>
      </c>
      <c r="E280" s="7">
        <v>13000</v>
      </c>
      <c r="F280" s="7">
        <v>13000</v>
      </c>
      <c r="G280" s="8">
        <v>7000</v>
      </c>
      <c r="I280" s="7">
        <f>F280+G280-H280</f>
        <v>20000</v>
      </c>
      <c r="K280" s="7"/>
    </row>
    <row r="281" spans="1:11" x14ac:dyDescent="0.2">
      <c r="A281" s="17" t="str">
        <f t="shared" si="35"/>
        <v>810</v>
      </c>
      <c r="B281" s="17" t="str">
        <f t="shared" si="36"/>
        <v>71</v>
      </c>
      <c r="C281" s="6">
        <v>1715301810</v>
      </c>
      <c r="D281" s="6" t="s">
        <v>216</v>
      </c>
      <c r="E281" s="7">
        <v>7000</v>
      </c>
      <c r="F281" s="7">
        <v>7000</v>
      </c>
      <c r="I281" s="7">
        <f>F281+G281-H281</f>
        <v>7000</v>
      </c>
      <c r="K281" s="7"/>
    </row>
    <row r="282" spans="1:11" s="1" customFormat="1" ht="15" x14ac:dyDescent="0.25">
      <c r="A282" s="16"/>
      <c r="B282" s="16"/>
      <c r="C282" s="3"/>
      <c r="D282" s="3" t="s">
        <v>505</v>
      </c>
      <c r="E282" s="14">
        <f>SUM(E270:E281)</f>
        <v>1106000</v>
      </c>
      <c r="F282" s="14">
        <f t="shared" ref="F282:I282" si="37">SUM(F270:F281)</f>
        <v>1106000</v>
      </c>
      <c r="G282" s="14">
        <f>SUM(G270:G281)</f>
        <v>27000</v>
      </c>
      <c r="H282" s="14">
        <f t="shared" si="37"/>
        <v>0</v>
      </c>
      <c r="I282" s="14">
        <f t="shared" si="37"/>
        <v>1133000</v>
      </c>
      <c r="J282" s="3"/>
      <c r="K282" s="14"/>
    </row>
    <row r="283" spans="1:11" s="1" customFormat="1" ht="15" x14ac:dyDescent="0.25">
      <c r="A283" s="16"/>
      <c r="B283" s="16"/>
      <c r="C283" s="3"/>
      <c r="D283" s="3"/>
      <c r="E283" s="14"/>
      <c r="F283" s="14"/>
      <c r="G283" s="14"/>
      <c r="H283" s="14"/>
      <c r="I283" s="14"/>
      <c r="J283" s="3"/>
      <c r="K283" s="14"/>
    </row>
    <row r="284" spans="1:11" x14ac:dyDescent="0.2">
      <c r="A284" s="17" t="str">
        <f t="shared" ref="A284:A313" si="38">MID(C284,8,3)</f>
        <v>420</v>
      </c>
      <c r="B284" s="17" t="str">
        <f t="shared" ref="B284:B313" si="39">MID(C284,2,2)</f>
        <v>72</v>
      </c>
      <c r="C284" s="6">
        <v>1723000420</v>
      </c>
      <c r="D284" s="6" t="s">
        <v>222</v>
      </c>
      <c r="E284" s="7">
        <v>12000</v>
      </c>
      <c r="F284" s="7">
        <v>12000</v>
      </c>
      <c r="I284" s="7">
        <f>F284+G284-H284</f>
        <v>12000</v>
      </c>
      <c r="K284" s="7"/>
    </row>
    <row r="285" spans="1:11" x14ac:dyDescent="0.2">
      <c r="A285" s="17" t="str">
        <f t="shared" si="38"/>
        <v>420</v>
      </c>
      <c r="B285" s="17" t="str">
        <f t="shared" si="39"/>
        <v>72</v>
      </c>
      <c r="C285" s="6">
        <v>1723100420</v>
      </c>
      <c r="D285" s="6" t="s">
        <v>224</v>
      </c>
      <c r="E285" s="7">
        <v>2000</v>
      </c>
      <c r="F285" s="7">
        <v>2000</v>
      </c>
      <c r="I285" s="7">
        <f>F285+G285-H285</f>
        <v>2000</v>
      </c>
      <c r="K285" s="7"/>
    </row>
    <row r="286" spans="1:11" x14ac:dyDescent="0.2">
      <c r="A286" s="17" t="str">
        <f t="shared" si="38"/>
        <v>420</v>
      </c>
      <c r="B286" s="17" t="str">
        <f t="shared" si="39"/>
        <v>72</v>
      </c>
      <c r="C286" s="6">
        <v>1723110420</v>
      </c>
      <c r="D286" s="6" t="s">
        <v>228</v>
      </c>
      <c r="E286" s="7">
        <v>10000</v>
      </c>
      <c r="F286" s="7">
        <v>10000</v>
      </c>
      <c r="I286" s="7">
        <f>F286+G286-H286</f>
        <v>10000</v>
      </c>
      <c r="K286" s="7"/>
    </row>
    <row r="287" spans="1:11" x14ac:dyDescent="0.2">
      <c r="A287" s="17" t="str">
        <f t="shared" si="38"/>
        <v>420</v>
      </c>
      <c r="B287" s="17" t="str">
        <f t="shared" si="39"/>
        <v>72</v>
      </c>
      <c r="C287" s="6">
        <v>1723111420</v>
      </c>
      <c r="D287" s="6" t="s">
        <v>230</v>
      </c>
      <c r="E287" s="7">
        <v>15000</v>
      </c>
      <c r="F287" s="7">
        <v>15000</v>
      </c>
      <c r="I287" s="7">
        <f>F287+G287-H287</f>
        <v>15000</v>
      </c>
      <c r="K287" s="7"/>
    </row>
    <row r="288" spans="1:11" x14ac:dyDescent="0.2">
      <c r="A288" s="17" t="str">
        <f t="shared" si="38"/>
        <v>420</v>
      </c>
      <c r="B288" s="17" t="str">
        <f t="shared" si="39"/>
        <v>72</v>
      </c>
      <c r="C288" s="6">
        <v>1723112420</v>
      </c>
      <c r="D288" s="6" t="s">
        <v>231</v>
      </c>
      <c r="E288" s="7">
        <v>1500</v>
      </c>
      <c r="F288" s="7">
        <v>1500</v>
      </c>
      <c r="I288" s="7">
        <f>F288+G288-H288</f>
        <v>1500</v>
      </c>
      <c r="K288" s="7"/>
    </row>
    <row r="289" spans="1:11" x14ac:dyDescent="0.2">
      <c r="A289" s="17" t="str">
        <f t="shared" si="38"/>
        <v>431</v>
      </c>
      <c r="B289" s="17" t="str">
        <f t="shared" si="39"/>
        <v>72</v>
      </c>
      <c r="C289" s="6">
        <v>1723100431</v>
      </c>
      <c r="D289" s="6" t="s">
        <v>225</v>
      </c>
      <c r="E289" s="7"/>
      <c r="F289" s="7"/>
      <c r="G289" s="8">
        <v>7000</v>
      </c>
      <c r="I289" s="7">
        <f>F289+G289-H289</f>
        <v>7000</v>
      </c>
      <c r="K289" s="7"/>
    </row>
    <row r="290" spans="1:11" x14ac:dyDescent="0.2">
      <c r="A290" s="17" t="str">
        <f t="shared" si="38"/>
        <v>431</v>
      </c>
      <c r="B290" s="17" t="str">
        <f t="shared" si="39"/>
        <v>72</v>
      </c>
      <c r="C290" s="6">
        <v>1724000431</v>
      </c>
      <c r="D290" s="6" t="s">
        <v>225</v>
      </c>
      <c r="I290" s="7">
        <f>F290+G290-H290</f>
        <v>0</v>
      </c>
      <c r="K290" s="7"/>
    </row>
    <row r="291" spans="1:11" x14ac:dyDescent="0.2">
      <c r="A291" s="17" t="str">
        <f t="shared" si="38"/>
        <v>431</v>
      </c>
      <c r="B291" s="17" t="str">
        <f t="shared" si="39"/>
        <v>72</v>
      </c>
      <c r="C291" s="6">
        <v>1727400431</v>
      </c>
      <c r="D291" s="6" t="s">
        <v>236</v>
      </c>
      <c r="E291" s="7">
        <v>30000</v>
      </c>
      <c r="F291" s="7">
        <v>30000</v>
      </c>
      <c r="I291" s="7">
        <f>F291+G291-H291</f>
        <v>30000</v>
      </c>
      <c r="K291" s="7"/>
    </row>
    <row r="292" spans="1:11" x14ac:dyDescent="0.2">
      <c r="A292" s="17" t="str">
        <f t="shared" si="38"/>
        <v>432</v>
      </c>
      <c r="B292" s="17" t="str">
        <f t="shared" si="39"/>
        <v>72</v>
      </c>
      <c r="C292" s="6">
        <v>1723200432</v>
      </c>
      <c r="D292" s="6" t="s">
        <v>232</v>
      </c>
      <c r="E292" s="7"/>
      <c r="F292" s="7"/>
      <c r="G292" s="8">
        <v>5000</v>
      </c>
      <c r="I292" s="7">
        <f>F292+G292-H292</f>
        <v>5000</v>
      </c>
      <c r="K292" s="7"/>
    </row>
    <row r="293" spans="1:11" x14ac:dyDescent="0.2">
      <c r="A293" s="17" t="str">
        <f t="shared" si="38"/>
        <v>440</v>
      </c>
      <c r="B293" s="17" t="str">
        <f t="shared" si="39"/>
        <v>72</v>
      </c>
      <c r="C293" s="6">
        <v>1723000440</v>
      </c>
      <c r="D293" s="6" t="s">
        <v>223</v>
      </c>
      <c r="E293" s="7">
        <v>10000</v>
      </c>
      <c r="F293" s="7">
        <v>10000</v>
      </c>
      <c r="I293" s="7">
        <f>F293+G293-H293</f>
        <v>10000</v>
      </c>
      <c r="K293" s="7"/>
    </row>
    <row r="294" spans="1:11" x14ac:dyDescent="0.2">
      <c r="A294" s="17" t="str">
        <f t="shared" si="38"/>
        <v>523</v>
      </c>
      <c r="B294" s="17" t="str">
        <f t="shared" si="39"/>
        <v>72</v>
      </c>
      <c r="C294" s="6">
        <v>1720000523</v>
      </c>
      <c r="D294" s="6" t="s">
        <v>218</v>
      </c>
      <c r="E294" s="6">
        <v>900</v>
      </c>
      <c r="F294" s="6">
        <v>900</v>
      </c>
      <c r="I294" s="7">
        <f>F294+G294-H294</f>
        <v>900</v>
      </c>
      <c r="K294" s="7"/>
    </row>
    <row r="295" spans="1:11" x14ac:dyDescent="0.2">
      <c r="A295" s="17" t="str">
        <f t="shared" si="38"/>
        <v>533</v>
      </c>
      <c r="B295" s="17" t="str">
        <f t="shared" si="39"/>
        <v>72</v>
      </c>
      <c r="C295" s="6">
        <v>1727420533</v>
      </c>
      <c r="D295" s="6" t="s">
        <v>238</v>
      </c>
      <c r="E295" s="7">
        <v>9000</v>
      </c>
      <c r="F295" s="7">
        <v>9000</v>
      </c>
      <c r="I295" s="7">
        <f>F295+G295-H295</f>
        <v>9000</v>
      </c>
      <c r="K295" s="7"/>
    </row>
    <row r="296" spans="1:11" x14ac:dyDescent="0.2">
      <c r="A296" s="17" t="str">
        <f t="shared" si="38"/>
        <v>540</v>
      </c>
      <c r="B296" s="17" t="str">
        <f t="shared" si="39"/>
        <v>72</v>
      </c>
      <c r="C296" s="6">
        <v>1720000540</v>
      </c>
      <c r="D296" s="6" t="s">
        <v>219</v>
      </c>
      <c r="E296" s="6">
        <v>400</v>
      </c>
      <c r="F296" s="6">
        <v>400</v>
      </c>
      <c r="I296" s="7">
        <f>F296+G296-H296</f>
        <v>400</v>
      </c>
      <c r="K296" s="7"/>
    </row>
    <row r="297" spans="1:11" x14ac:dyDescent="0.2">
      <c r="A297" s="17" t="str">
        <f t="shared" si="38"/>
        <v>550</v>
      </c>
      <c r="B297" s="17" t="str">
        <f t="shared" si="39"/>
        <v>72</v>
      </c>
      <c r="C297" s="6">
        <v>1723666550</v>
      </c>
      <c r="D297" s="6" t="s">
        <v>233</v>
      </c>
      <c r="E297" s="6">
        <v>894</v>
      </c>
      <c r="F297" s="6">
        <v>894</v>
      </c>
      <c r="I297" s="7">
        <f>F297+G297-H297</f>
        <v>894</v>
      </c>
      <c r="K297" s="7"/>
    </row>
    <row r="298" spans="1:11" x14ac:dyDescent="0.2">
      <c r="A298" s="17" t="str">
        <f t="shared" si="38"/>
        <v>740</v>
      </c>
      <c r="B298" s="17" t="str">
        <f t="shared" si="39"/>
        <v>72</v>
      </c>
      <c r="C298" s="6">
        <v>1720000740</v>
      </c>
      <c r="D298" s="6" t="s">
        <v>220</v>
      </c>
      <c r="E298" s="7"/>
      <c r="F298" s="7"/>
      <c r="G298" s="8">
        <v>28000</v>
      </c>
      <c r="I298" s="7">
        <f>F298+G298-H298</f>
        <v>28000</v>
      </c>
      <c r="K298" s="7"/>
    </row>
    <row r="299" spans="1:11" x14ac:dyDescent="0.2">
      <c r="A299" s="17" t="str">
        <f t="shared" si="38"/>
        <v>750</v>
      </c>
      <c r="B299" s="17" t="str">
        <f t="shared" si="39"/>
        <v>72</v>
      </c>
      <c r="C299" s="6">
        <v>1723100750</v>
      </c>
      <c r="D299" s="6" t="s">
        <v>226</v>
      </c>
      <c r="E299" s="7">
        <v>20000</v>
      </c>
      <c r="F299" s="7">
        <v>20000</v>
      </c>
      <c r="I299" s="7">
        <f>F299+G299-H299</f>
        <v>20000</v>
      </c>
      <c r="K299" s="7"/>
    </row>
    <row r="300" spans="1:11" x14ac:dyDescent="0.2">
      <c r="A300" s="17" t="str">
        <f t="shared" si="38"/>
        <v>780</v>
      </c>
      <c r="B300" s="17" t="str">
        <f t="shared" si="39"/>
        <v>72</v>
      </c>
      <c r="C300" s="6">
        <v>1727410780</v>
      </c>
      <c r="D300" s="6" t="s">
        <v>237</v>
      </c>
      <c r="E300" s="7">
        <v>25000</v>
      </c>
      <c r="F300" s="7">
        <v>25000</v>
      </c>
      <c r="I300" s="7">
        <f>F300+G300-H300</f>
        <v>25000</v>
      </c>
      <c r="K300" s="7"/>
    </row>
    <row r="301" spans="1:11" x14ac:dyDescent="0.2">
      <c r="A301" s="17" t="str">
        <f t="shared" si="38"/>
        <v>780</v>
      </c>
      <c r="B301" s="17" t="str">
        <f t="shared" si="39"/>
        <v>72</v>
      </c>
      <c r="C301" s="6">
        <v>1729988780</v>
      </c>
      <c r="D301" s="6" t="s">
        <v>239</v>
      </c>
      <c r="E301" s="7"/>
      <c r="F301" s="7"/>
      <c r="G301" s="8">
        <v>500000</v>
      </c>
      <c r="H301" s="6"/>
      <c r="I301" s="7">
        <f>F301+G301-H301</f>
        <v>500000</v>
      </c>
      <c r="K301" s="7"/>
    </row>
    <row r="302" spans="1:11" x14ac:dyDescent="0.2">
      <c r="A302" s="17" t="str">
        <f t="shared" si="38"/>
        <v>780</v>
      </c>
      <c r="B302" s="17" t="str">
        <f t="shared" si="39"/>
        <v>72</v>
      </c>
      <c r="C302" s="6">
        <v>1729987780</v>
      </c>
      <c r="D302" s="6" t="s">
        <v>459</v>
      </c>
      <c r="G302" s="8">
        <v>300000</v>
      </c>
      <c r="H302" s="6"/>
      <c r="I302" s="7">
        <f>F302+G302-H302</f>
        <v>300000</v>
      </c>
      <c r="K302" s="7"/>
    </row>
    <row r="303" spans="1:11" x14ac:dyDescent="0.2">
      <c r="A303" s="17" t="str">
        <f t="shared" si="38"/>
        <v>780</v>
      </c>
      <c r="B303" s="17" t="str">
        <f t="shared" si="39"/>
        <v>72</v>
      </c>
      <c r="C303" s="6">
        <v>1729888780</v>
      </c>
      <c r="D303" s="6" t="s">
        <v>461</v>
      </c>
      <c r="E303" s="7"/>
      <c r="F303" s="7"/>
      <c r="G303" s="8">
        <v>25602</v>
      </c>
      <c r="H303" s="6"/>
      <c r="I303" s="7">
        <f>F303+G303-H303</f>
        <v>25602</v>
      </c>
      <c r="K303" s="7"/>
    </row>
    <row r="304" spans="1:11" x14ac:dyDescent="0.2">
      <c r="A304" s="17" t="str">
        <f t="shared" si="38"/>
        <v>780</v>
      </c>
      <c r="B304" s="17" t="str">
        <f t="shared" si="39"/>
        <v>72</v>
      </c>
      <c r="C304" s="6">
        <v>1729889780</v>
      </c>
      <c r="D304" s="6" t="s">
        <v>464</v>
      </c>
      <c r="E304" s="7"/>
      <c r="F304" s="7"/>
      <c r="G304" s="8">
        <v>20000</v>
      </c>
      <c r="H304" s="6"/>
      <c r="I304" s="7">
        <f>F304+G304-H304</f>
        <v>20000</v>
      </c>
      <c r="K304" s="7"/>
    </row>
    <row r="305" spans="1:11" x14ac:dyDescent="0.2">
      <c r="A305" s="17" t="str">
        <f t="shared" si="38"/>
        <v>780</v>
      </c>
      <c r="B305" s="17" t="str">
        <f t="shared" si="39"/>
        <v>72</v>
      </c>
      <c r="C305" s="6">
        <v>1729998780</v>
      </c>
      <c r="D305" s="6" t="s">
        <v>240</v>
      </c>
      <c r="E305" s="7"/>
      <c r="F305" s="7"/>
      <c r="G305" s="8">
        <v>103189</v>
      </c>
      <c r="H305" s="6"/>
      <c r="I305" s="7">
        <f>F305+G305-H305</f>
        <v>103189</v>
      </c>
      <c r="K305" s="7"/>
    </row>
    <row r="306" spans="1:11" x14ac:dyDescent="0.2">
      <c r="A306" s="17" t="str">
        <f t="shared" si="38"/>
        <v>780</v>
      </c>
      <c r="B306" s="17" t="str">
        <f t="shared" si="39"/>
        <v>72</v>
      </c>
      <c r="C306" s="6">
        <v>1729999780</v>
      </c>
      <c r="D306" s="6" t="s">
        <v>460</v>
      </c>
      <c r="G306" s="8">
        <v>0</v>
      </c>
      <c r="H306" s="6"/>
      <c r="I306" s="7">
        <f>F306+G306-H306</f>
        <v>0</v>
      </c>
      <c r="K306" s="7"/>
    </row>
    <row r="307" spans="1:11" x14ac:dyDescent="0.2">
      <c r="A307" s="17" t="str">
        <f t="shared" si="38"/>
        <v>781</v>
      </c>
      <c r="B307" s="17" t="str">
        <f t="shared" si="39"/>
        <v>72</v>
      </c>
      <c r="C307" s="6">
        <v>1729888781</v>
      </c>
      <c r="D307" s="6" t="s">
        <v>481</v>
      </c>
      <c r="E307" s="7"/>
      <c r="F307" s="7"/>
      <c r="G307" s="8">
        <v>224000</v>
      </c>
      <c r="H307" s="6"/>
      <c r="I307" s="7">
        <f>F307+G307-H307</f>
        <v>224000</v>
      </c>
      <c r="K307" s="7"/>
    </row>
    <row r="308" spans="1:11" x14ac:dyDescent="0.2">
      <c r="A308" s="17" t="str">
        <f t="shared" si="38"/>
        <v>910</v>
      </c>
      <c r="B308" s="17" t="str">
        <f t="shared" si="39"/>
        <v>72</v>
      </c>
      <c r="C308" s="6">
        <v>1723777910</v>
      </c>
      <c r="D308" s="6" t="s">
        <v>234</v>
      </c>
      <c r="E308" s="7">
        <v>100000</v>
      </c>
      <c r="F308" s="7">
        <v>100000</v>
      </c>
      <c r="I308" s="7">
        <f>F308+G308-H308</f>
        <v>100000</v>
      </c>
      <c r="K308" s="7"/>
    </row>
    <row r="309" spans="1:11" x14ac:dyDescent="0.2">
      <c r="A309" s="17" t="str">
        <f t="shared" si="38"/>
        <v>930</v>
      </c>
      <c r="B309" s="17" t="str">
        <f t="shared" si="39"/>
        <v>72</v>
      </c>
      <c r="C309" s="6">
        <v>1723100930</v>
      </c>
      <c r="D309" s="6" t="s">
        <v>227</v>
      </c>
      <c r="E309" s="7">
        <v>19200</v>
      </c>
      <c r="F309" s="7">
        <v>19200</v>
      </c>
      <c r="I309" s="7">
        <f>F309+G309-H309</f>
        <v>19200</v>
      </c>
      <c r="K309" s="7"/>
    </row>
    <row r="310" spans="1:11" x14ac:dyDescent="0.2">
      <c r="A310" s="17" t="str">
        <f t="shared" si="38"/>
        <v>930</v>
      </c>
      <c r="B310" s="17" t="str">
        <f t="shared" si="39"/>
        <v>72</v>
      </c>
      <c r="C310" s="6">
        <v>1723110930</v>
      </c>
      <c r="D310" s="6" t="s">
        <v>229</v>
      </c>
      <c r="E310" s="7">
        <v>10000</v>
      </c>
      <c r="F310" s="7">
        <v>10000</v>
      </c>
      <c r="I310" s="7">
        <f>F310+G310-H310</f>
        <v>10000</v>
      </c>
      <c r="K310" s="7"/>
    </row>
    <row r="311" spans="1:11" x14ac:dyDescent="0.2">
      <c r="A311" s="17" t="str">
        <f t="shared" si="38"/>
        <v>930</v>
      </c>
      <c r="B311" s="17" t="str">
        <f t="shared" si="39"/>
        <v>72</v>
      </c>
      <c r="C311" s="6">
        <v>1727200930</v>
      </c>
      <c r="D311" s="6" t="s">
        <v>235</v>
      </c>
      <c r="E311" s="7">
        <v>160000</v>
      </c>
      <c r="F311" s="7">
        <v>160000</v>
      </c>
      <c r="I311" s="7">
        <f>F311+G311-H311</f>
        <v>160000</v>
      </c>
      <c r="K311" s="7"/>
    </row>
    <row r="312" spans="1:11" x14ac:dyDescent="0.2">
      <c r="A312" s="17" t="str">
        <f t="shared" si="38"/>
        <v>930</v>
      </c>
      <c r="B312" s="17" t="str">
        <f t="shared" si="39"/>
        <v>72</v>
      </c>
      <c r="C312" s="6">
        <v>1729888930</v>
      </c>
      <c r="D312" s="6" t="s">
        <v>462</v>
      </c>
      <c r="E312" s="7"/>
      <c r="F312" s="7"/>
      <c r="G312" s="8">
        <v>11530</v>
      </c>
      <c r="H312" s="6"/>
      <c r="I312" s="7">
        <f>F312+G312-H312</f>
        <v>11530</v>
      </c>
      <c r="K312" s="7"/>
    </row>
    <row r="313" spans="1:11" x14ac:dyDescent="0.2">
      <c r="A313" s="17" t="str">
        <f t="shared" si="38"/>
        <v>930</v>
      </c>
      <c r="B313" s="17" t="str">
        <f t="shared" si="39"/>
        <v>72</v>
      </c>
      <c r="C313" s="6">
        <v>1729999930</v>
      </c>
      <c r="D313" s="6" t="s">
        <v>241</v>
      </c>
      <c r="E313" s="7"/>
      <c r="F313" s="7"/>
      <c r="G313" s="8">
        <v>18000</v>
      </c>
      <c r="H313" s="6"/>
      <c r="I313" s="7">
        <f>F313+G313-H313</f>
        <v>18000</v>
      </c>
      <c r="K313" s="7"/>
    </row>
    <row r="314" spans="1:11" s="1" customFormat="1" ht="15" x14ac:dyDescent="0.25">
      <c r="A314" s="16"/>
      <c r="B314" s="16"/>
      <c r="C314" s="3"/>
      <c r="D314" s="3" t="s">
        <v>506</v>
      </c>
      <c r="E314" s="14">
        <f>SUM(E284:E313)</f>
        <v>425894</v>
      </c>
      <c r="F314" s="14">
        <f t="shared" ref="F314:I314" si="40">SUM(F284:F313)</f>
        <v>425894</v>
      </c>
      <c r="G314" s="14">
        <f t="shared" si="40"/>
        <v>1242321</v>
      </c>
      <c r="H314" s="14">
        <f t="shared" si="40"/>
        <v>0</v>
      </c>
      <c r="I314" s="14">
        <f t="shared" si="40"/>
        <v>1668215</v>
      </c>
      <c r="J314" s="3"/>
      <c r="K314" s="14"/>
    </row>
    <row r="315" spans="1:11" s="1" customFormat="1" ht="15" x14ac:dyDescent="0.25">
      <c r="A315" s="16"/>
      <c r="B315" s="16"/>
      <c r="C315" s="3"/>
      <c r="D315" s="3"/>
      <c r="E315" s="14"/>
      <c r="F315" s="14"/>
      <c r="G315" s="14"/>
      <c r="H315" s="14"/>
      <c r="I315" s="14"/>
      <c r="J315" s="3"/>
      <c r="K315" s="14"/>
    </row>
    <row r="316" spans="1:11" x14ac:dyDescent="0.2">
      <c r="A316" s="17" t="str">
        <f>MID(C316,8,3)</f>
        <v>750</v>
      </c>
      <c r="B316" s="17" t="str">
        <f>MID(C316,2,2)</f>
        <v>73</v>
      </c>
      <c r="C316" s="6">
        <v>1732111750</v>
      </c>
      <c r="D316" s="6" t="s">
        <v>245</v>
      </c>
      <c r="E316" s="6">
        <v>0</v>
      </c>
      <c r="F316" s="6">
        <v>0</v>
      </c>
      <c r="I316" s="7">
        <f>F316+G316-H316</f>
        <v>0</v>
      </c>
      <c r="K316" s="7"/>
    </row>
    <row r="317" spans="1:11" x14ac:dyDescent="0.2">
      <c r="A317" s="17" t="str">
        <f>MID(C317,8,3)</f>
        <v>750</v>
      </c>
      <c r="B317" s="17" t="str">
        <f>MID(C317,2,2)</f>
        <v>73</v>
      </c>
      <c r="C317" s="6">
        <v>1732200750</v>
      </c>
      <c r="D317" s="6" t="s">
        <v>246</v>
      </c>
      <c r="E317" s="7">
        <v>5000</v>
      </c>
      <c r="F317" s="7">
        <v>5000</v>
      </c>
      <c r="I317" s="7">
        <f>F317+G317-H317</f>
        <v>5000</v>
      </c>
      <c r="K317" s="7"/>
    </row>
    <row r="318" spans="1:11" x14ac:dyDescent="0.2">
      <c r="A318" s="17" t="str">
        <f>MID(C318,8,3)</f>
        <v>780</v>
      </c>
      <c r="B318" s="17" t="str">
        <f>MID(C318,2,2)</f>
        <v>73</v>
      </c>
      <c r="C318" s="6">
        <v>1731000780</v>
      </c>
      <c r="D318" s="6" t="s">
        <v>243</v>
      </c>
      <c r="E318" s="7"/>
      <c r="F318" s="7"/>
      <c r="G318" s="8">
        <v>1200</v>
      </c>
      <c r="I318" s="7">
        <f>F318+G318-H318</f>
        <v>1200</v>
      </c>
      <c r="K318" s="7"/>
    </row>
    <row r="319" spans="1:11" x14ac:dyDescent="0.2">
      <c r="A319" s="17" t="str">
        <f>MID(C319,8,3)</f>
        <v>780</v>
      </c>
      <c r="B319" s="17" t="str">
        <f>MID(C319,2,2)</f>
        <v>73</v>
      </c>
      <c r="C319" s="6">
        <v>1733100780</v>
      </c>
      <c r="D319" s="6" t="s">
        <v>247</v>
      </c>
      <c r="I319" s="7">
        <f>F319+G319-H319</f>
        <v>0</v>
      </c>
      <c r="K319" s="7"/>
    </row>
    <row r="320" spans="1:11" x14ac:dyDescent="0.2">
      <c r="A320" s="17" t="str">
        <f>MID(C320,8,3)</f>
        <v>830</v>
      </c>
      <c r="B320" s="17" t="str">
        <f>MID(C320,2,2)</f>
        <v>73</v>
      </c>
      <c r="C320" s="6">
        <v>1733400830</v>
      </c>
      <c r="D320" s="6" t="s">
        <v>248</v>
      </c>
      <c r="E320" s="7">
        <v>482000</v>
      </c>
      <c r="F320" s="7">
        <v>482000</v>
      </c>
      <c r="I320" s="7">
        <f>F320+G320-H320</f>
        <v>482000</v>
      </c>
      <c r="K320" s="7"/>
    </row>
    <row r="321" spans="1:11" s="1" customFormat="1" ht="15" x14ac:dyDescent="0.25">
      <c r="A321" s="16"/>
      <c r="B321" s="16"/>
      <c r="C321" s="3"/>
      <c r="D321" s="3" t="s">
        <v>507</v>
      </c>
      <c r="E321" s="14">
        <f>SUM(E316:E320)</f>
        <v>487000</v>
      </c>
      <c r="F321" s="14">
        <f t="shared" ref="F321:I321" si="41">SUM(F316:F320)</f>
        <v>487000</v>
      </c>
      <c r="G321" s="14">
        <f t="shared" si="41"/>
        <v>1200</v>
      </c>
      <c r="H321" s="14">
        <f t="shared" si="41"/>
        <v>0</v>
      </c>
      <c r="I321" s="14">
        <f t="shared" si="41"/>
        <v>488200</v>
      </c>
      <c r="J321" s="3"/>
      <c r="K321" s="14"/>
    </row>
    <row r="322" spans="1:11" s="1" customFormat="1" ht="15" x14ac:dyDescent="0.25">
      <c r="A322" s="16"/>
      <c r="B322" s="16"/>
      <c r="C322" s="3"/>
      <c r="D322" s="3"/>
      <c r="E322" s="14"/>
      <c r="F322" s="14"/>
      <c r="G322" s="14"/>
      <c r="H322" s="14"/>
      <c r="I322" s="14"/>
      <c r="J322" s="3"/>
      <c r="K322" s="14"/>
    </row>
    <row r="323" spans="1:11" x14ac:dyDescent="0.2">
      <c r="A323" s="17" t="str">
        <f t="shared" ref="A323:A340" si="42">MID(C323,8,3)</f>
        <v>432</v>
      </c>
      <c r="B323" s="17" t="str">
        <f t="shared" ref="B323:B340" si="43">MID(C323,2,2)</f>
        <v>74</v>
      </c>
      <c r="C323" s="6">
        <v>1746000432</v>
      </c>
      <c r="D323" s="6" t="s">
        <v>265</v>
      </c>
      <c r="E323" s="7">
        <v>10000</v>
      </c>
      <c r="F323" s="7">
        <v>10000</v>
      </c>
      <c r="I323" s="7">
        <f>F323+G323-H323</f>
        <v>10000</v>
      </c>
      <c r="K323" s="7"/>
    </row>
    <row r="324" spans="1:11" x14ac:dyDescent="0.2">
      <c r="A324" s="17" t="str">
        <f t="shared" si="42"/>
        <v>531</v>
      </c>
      <c r="B324" s="17" t="str">
        <f t="shared" si="43"/>
        <v>74</v>
      </c>
      <c r="C324" s="6">
        <v>1742230531</v>
      </c>
      <c r="D324" s="6" t="s">
        <v>259</v>
      </c>
      <c r="E324" s="7">
        <v>4000</v>
      </c>
      <c r="F324" s="7">
        <v>4000</v>
      </c>
      <c r="I324" s="7">
        <f>F324+G324-H324</f>
        <v>4000</v>
      </c>
      <c r="K324" s="7"/>
    </row>
    <row r="325" spans="1:11" x14ac:dyDescent="0.2">
      <c r="A325" s="17" t="str">
        <f t="shared" si="42"/>
        <v>532</v>
      </c>
      <c r="B325" s="17" t="str">
        <f t="shared" si="43"/>
        <v>74</v>
      </c>
      <c r="C325" s="6">
        <v>1742230532</v>
      </c>
      <c r="D325" s="6" t="s">
        <v>260</v>
      </c>
      <c r="E325" s="7">
        <v>2000</v>
      </c>
      <c r="F325" s="7">
        <v>2000</v>
      </c>
      <c r="I325" s="7">
        <f>F325+G325-H325</f>
        <v>2000</v>
      </c>
      <c r="K325" s="7"/>
    </row>
    <row r="326" spans="1:11" x14ac:dyDescent="0.2">
      <c r="A326" s="17" t="str">
        <f t="shared" si="42"/>
        <v>533</v>
      </c>
      <c r="B326" s="17" t="str">
        <f t="shared" si="43"/>
        <v>74</v>
      </c>
      <c r="C326" s="6">
        <v>1742230533</v>
      </c>
      <c r="D326" s="6" t="s">
        <v>261</v>
      </c>
      <c r="E326" s="7">
        <v>10000</v>
      </c>
      <c r="F326" s="7">
        <v>10000</v>
      </c>
      <c r="I326" s="7">
        <f>F326+G326-H326</f>
        <v>10000</v>
      </c>
      <c r="K326" s="7"/>
    </row>
    <row r="327" spans="1:11" x14ac:dyDescent="0.2">
      <c r="A327" s="17" t="str">
        <f t="shared" si="42"/>
        <v>720</v>
      </c>
      <c r="B327" s="17" t="str">
        <f t="shared" si="43"/>
        <v>74</v>
      </c>
      <c r="C327" s="6">
        <v>1742000720</v>
      </c>
      <c r="D327" s="6" t="s">
        <v>251</v>
      </c>
      <c r="E327" s="7">
        <v>22000</v>
      </c>
      <c r="F327" s="7">
        <v>22000</v>
      </c>
      <c r="G327" s="8">
        <v>18000</v>
      </c>
      <c r="I327" s="7">
        <f>F327+G327-H327</f>
        <v>40000</v>
      </c>
      <c r="K327" s="7"/>
    </row>
    <row r="328" spans="1:11" x14ac:dyDescent="0.2">
      <c r="A328" s="17" t="str">
        <f t="shared" si="42"/>
        <v>731</v>
      </c>
      <c r="B328" s="17" t="str">
        <f t="shared" si="43"/>
        <v>74</v>
      </c>
      <c r="C328" s="6">
        <v>1742100731</v>
      </c>
      <c r="D328" s="6" t="s">
        <v>255</v>
      </c>
      <c r="I328" s="7">
        <f>F328+G328-H328</f>
        <v>0</v>
      </c>
      <c r="K328" s="7"/>
    </row>
    <row r="329" spans="1:11" x14ac:dyDescent="0.2">
      <c r="A329" s="17" t="str">
        <f t="shared" si="42"/>
        <v>732</v>
      </c>
      <c r="B329" s="17" t="str">
        <f t="shared" si="43"/>
        <v>74</v>
      </c>
      <c r="C329" s="6">
        <v>1742100732</v>
      </c>
      <c r="D329" s="6" t="s">
        <v>256</v>
      </c>
      <c r="E329" s="7">
        <v>20000</v>
      </c>
      <c r="F329" s="7">
        <v>20000</v>
      </c>
      <c r="I329" s="7">
        <f>F329+G329-H329</f>
        <v>20000</v>
      </c>
      <c r="K329" s="7"/>
    </row>
    <row r="330" spans="1:11" x14ac:dyDescent="0.2">
      <c r="A330" s="17" t="str">
        <f t="shared" si="42"/>
        <v>732</v>
      </c>
      <c r="B330" s="17" t="str">
        <f t="shared" si="43"/>
        <v>74</v>
      </c>
      <c r="C330" s="6">
        <v>1742200732</v>
      </c>
      <c r="D330" s="6" t="s">
        <v>258</v>
      </c>
      <c r="E330" s="7">
        <v>30000</v>
      </c>
      <c r="F330" s="7">
        <v>30000</v>
      </c>
      <c r="G330" s="8">
        <v>6000</v>
      </c>
      <c r="I330" s="7">
        <f>F330+G330-H330</f>
        <v>36000</v>
      </c>
      <c r="K330" s="7"/>
    </row>
    <row r="331" spans="1:11" x14ac:dyDescent="0.2">
      <c r="A331" s="17" t="str">
        <f t="shared" si="42"/>
        <v>733</v>
      </c>
      <c r="B331" s="17" t="str">
        <f t="shared" si="43"/>
        <v>74</v>
      </c>
      <c r="C331" s="6">
        <v>1742000733</v>
      </c>
      <c r="D331" s="6" t="s">
        <v>252</v>
      </c>
      <c r="E331" s="7">
        <v>7000</v>
      </c>
      <c r="F331" s="7">
        <v>7000</v>
      </c>
      <c r="I331" s="7">
        <f>F331+G331-H331</f>
        <v>7000</v>
      </c>
      <c r="K331" s="7"/>
    </row>
    <row r="332" spans="1:11" x14ac:dyDescent="0.2">
      <c r="A332" s="17" t="str">
        <f t="shared" si="42"/>
        <v>740</v>
      </c>
      <c r="B332" s="17" t="str">
        <f t="shared" si="43"/>
        <v>74</v>
      </c>
      <c r="C332" s="6">
        <v>1742000740</v>
      </c>
      <c r="D332" s="6" t="s">
        <v>253</v>
      </c>
      <c r="E332" s="7">
        <v>7000</v>
      </c>
      <c r="F332" s="7">
        <v>7000</v>
      </c>
      <c r="I332" s="7">
        <f>F332+G332-H332</f>
        <v>7000</v>
      </c>
      <c r="K332" s="7"/>
    </row>
    <row r="333" spans="1:11" x14ac:dyDescent="0.2">
      <c r="A333" s="17" t="str">
        <f t="shared" si="42"/>
        <v>750</v>
      </c>
      <c r="B333" s="17" t="str">
        <f t="shared" si="43"/>
        <v>74</v>
      </c>
      <c r="C333" s="6">
        <v>1741000750</v>
      </c>
      <c r="D333" s="6" t="s">
        <v>250</v>
      </c>
      <c r="E333" s="7">
        <v>107000</v>
      </c>
      <c r="F333" s="7">
        <v>107000</v>
      </c>
      <c r="I333" s="7">
        <f>F333+G333-H333</f>
        <v>107000</v>
      </c>
      <c r="K333" s="7"/>
    </row>
    <row r="334" spans="1:11" x14ac:dyDescent="0.2">
      <c r="A334" s="17" t="str">
        <f t="shared" si="42"/>
        <v>750</v>
      </c>
      <c r="B334" s="17" t="str">
        <f t="shared" si="43"/>
        <v>74</v>
      </c>
      <c r="C334" s="6">
        <v>1742000750</v>
      </c>
      <c r="D334" s="6" t="s">
        <v>254</v>
      </c>
      <c r="E334" s="7">
        <v>25000</v>
      </c>
      <c r="F334" s="7">
        <v>25000</v>
      </c>
      <c r="G334" s="8">
        <v>40000</v>
      </c>
      <c r="I334" s="7">
        <f>F334+G334-H334</f>
        <v>65000</v>
      </c>
      <c r="K334" s="7"/>
    </row>
    <row r="335" spans="1:11" x14ac:dyDescent="0.2">
      <c r="A335" s="17" t="str">
        <f t="shared" si="42"/>
        <v>750</v>
      </c>
      <c r="B335" s="17" t="str">
        <f t="shared" si="43"/>
        <v>74</v>
      </c>
      <c r="C335" s="6">
        <v>1742110750</v>
      </c>
      <c r="D335" s="6" t="s">
        <v>257</v>
      </c>
      <c r="E335" s="7">
        <v>30000</v>
      </c>
      <c r="F335" s="7">
        <v>30000</v>
      </c>
      <c r="I335" s="7">
        <f>F335+G335-H335</f>
        <v>30000</v>
      </c>
      <c r="K335" s="7"/>
    </row>
    <row r="336" spans="1:11" x14ac:dyDescent="0.2">
      <c r="A336" s="17" t="str">
        <f t="shared" si="42"/>
        <v>750</v>
      </c>
      <c r="B336" s="17" t="str">
        <f t="shared" si="43"/>
        <v>74</v>
      </c>
      <c r="C336" s="6">
        <v>1743000750</v>
      </c>
      <c r="D336" s="6" t="s">
        <v>262</v>
      </c>
      <c r="E336" s="7">
        <v>20000</v>
      </c>
      <c r="F336" s="7">
        <v>20000</v>
      </c>
      <c r="I336" s="7">
        <f>F336+G336-H336</f>
        <v>20000</v>
      </c>
      <c r="K336" s="7"/>
    </row>
    <row r="337" spans="1:11" x14ac:dyDescent="0.2">
      <c r="A337" s="17" t="str">
        <f t="shared" si="42"/>
        <v>750</v>
      </c>
      <c r="B337" s="17" t="str">
        <f t="shared" si="43"/>
        <v>74</v>
      </c>
      <c r="C337" s="6">
        <v>1745100750</v>
      </c>
      <c r="D337" s="6" t="s">
        <v>264</v>
      </c>
      <c r="E337" s="7">
        <v>260000</v>
      </c>
      <c r="F337" s="7">
        <v>200000</v>
      </c>
      <c r="G337" s="8">
        <v>96000</v>
      </c>
      <c r="I337" s="7">
        <f>F337+G337-H337</f>
        <v>296000</v>
      </c>
      <c r="K337" s="7"/>
    </row>
    <row r="338" spans="1:11" x14ac:dyDescent="0.2">
      <c r="A338" s="17" t="str">
        <f t="shared" si="42"/>
        <v>750</v>
      </c>
      <c r="B338" s="17" t="str">
        <f t="shared" si="43"/>
        <v>74</v>
      </c>
      <c r="C338" s="6">
        <v>1746200750</v>
      </c>
      <c r="D338" s="6" t="s">
        <v>266</v>
      </c>
      <c r="I338" s="7">
        <f>F338+G338-H338</f>
        <v>0</v>
      </c>
      <c r="K338" s="7"/>
    </row>
    <row r="339" spans="1:11" x14ac:dyDescent="0.2">
      <c r="A339" s="17" t="str">
        <f t="shared" si="42"/>
        <v>771</v>
      </c>
      <c r="B339" s="17" t="str">
        <f t="shared" si="43"/>
        <v>74</v>
      </c>
      <c r="C339" s="6">
        <v>1743000771</v>
      </c>
      <c r="D339" s="6" t="s">
        <v>263</v>
      </c>
      <c r="E339" s="7">
        <v>75000</v>
      </c>
      <c r="F339" s="7">
        <v>75000</v>
      </c>
      <c r="G339" s="8">
        <v>10000</v>
      </c>
      <c r="I339" s="7">
        <f>F339+G339-H339</f>
        <v>85000</v>
      </c>
      <c r="K339" s="7"/>
    </row>
    <row r="340" spans="1:11" x14ac:dyDescent="0.2">
      <c r="A340" s="17" t="str">
        <f t="shared" si="42"/>
        <v>780</v>
      </c>
      <c r="B340" s="17" t="str">
        <f t="shared" si="43"/>
        <v>74</v>
      </c>
      <c r="C340" s="6">
        <v>1740000780</v>
      </c>
      <c r="D340" s="6" t="s">
        <v>249</v>
      </c>
      <c r="E340" s="7">
        <v>10000</v>
      </c>
      <c r="F340" s="7">
        <v>10000</v>
      </c>
      <c r="I340" s="7">
        <f>F340+G340-H340</f>
        <v>10000</v>
      </c>
      <c r="K340" s="7"/>
    </row>
    <row r="341" spans="1:11" s="1" customFormat="1" ht="15" x14ac:dyDescent="0.25">
      <c r="A341" s="16"/>
      <c r="B341" s="16"/>
      <c r="C341" s="3"/>
      <c r="D341" s="3" t="s">
        <v>508</v>
      </c>
      <c r="E341" s="14">
        <f>SUM(E323:E340)</f>
        <v>639000</v>
      </c>
      <c r="F341" s="14">
        <f t="shared" ref="F341:I341" si="44">SUM(F323:F340)</f>
        <v>579000</v>
      </c>
      <c r="G341" s="14">
        <f t="shared" si="44"/>
        <v>170000</v>
      </c>
      <c r="H341" s="14">
        <f t="shared" si="44"/>
        <v>0</v>
      </c>
      <c r="I341" s="14">
        <f t="shared" si="44"/>
        <v>749000</v>
      </c>
      <c r="J341" s="3"/>
      <c r="K341" s="14"/>
    </row>
    <row r="342" spans="1:11" s="1" customFormat="1" ht="15" x14ac:dyDescent="0.25">
      <c r="A342" s="16"/>
      <c r="B342" s="16"/>
      <c r="C342" s="3"/>
      <c r="D342" s="3"/>
      <c r="E342" s="14"/>
      <c r="F342" s="14"/>
      <c r="G342" s="14"/>
      <c r="H342" s="14"/>
      <c r="I342" s="14"/>
      <c r="J342" s="3"/>
      <c r="K342" s="14"/>
    </row>
    <row r="343" spans="1:11" x14ac:dyDescent="0.2">
      <c r="A343" s="17" t="str">
        <f t="shared" ref="A343:A351" si="45">MID(C343,8,3)</f>
        <v>780</v>
      </c>
      <c r="B343" s="17" t="str">
        <f t="shared" ref="B343:B351" si="46">MID(C343,2,2)</f>
        <v>75</v>
      </c>
      <c r="C343" s="6">
        <v>1752000780</v>
      </c>
      <c r="D343" s="6" t="s">
        <v>267</v>
      </c>
      <c r="E343" s="7"/>
      <c r="F343" s="7"/>
      <c r="G343" s="8">
        <v>60000</v>
      </c>
      <c r="I343" s="7">
        <f>F343+G343-H343</f>
        <v>60000</v>
      </c>
      <c r="K343" s="7"/>
    </row>
    <row r="344" spans="1:11" x14ac:dyDescent="0.2">
      <c r="A344" s="17" t="str">
        <f t="shared" si="45"/>
        <v>520</v>
      </c>
      <c r="B344" s="17" t="str">
        <f t="shared" si="46"/>
        <v>76</v>
      </c>
      <c r="C344" s="6">
        <v>1769000520</v>
      </c>
      <c r="D344" s="6" t="s">
        <v>277</v>
      </c>
      <c r="E344" s="7">
        <v>5000</v>
      </c>
      <c r="F344" s="7">
        <v>5000</v>
      </c>
      <c r="I344" s="7">
        <f>F344+G344-H344</f>
        <v>5000</v>
      </c>
      <c r="K344" s="7"/>
    </row>
    <row r="345" spans="1:11" x14ac:dyDescent="0.2">
      <c r="A345" s="17" t="str">
        <f t="shared" si="45"/>
        <v>780</v>
      </c>
      <c r="B345" s="17" t="str">
        <f t="shared" si="46"/>
        <v>76</v>
      </c>
      <c r="C345" s="6">
        <v>1760000780</v>
      </c>
      <c r="D345" s="6" t="s">
        <v>268</v>
      </c>
      <c r="E345" s="7">
        <v>60000</v>
      </c>
      <c r="F345" s="7">
        <v>60000</v>
      </c>
      <c r="I345" s="7">
        <f>F345+G345-H345</f>
        <v>60000</v>
      </c>
      <c r="K345" s="7"/>
    </row>
    <row r="346" spans="1:11" x14ac:dyDescent="0.2">
      <c r="A346" s="17" t="str">
        <f t="shared" si="45"/>
        <v>780</v>
      </c>
      <c r="B346" s="17" t="str">
        <f t="shared" si="46"/>
        <v>76</v>
      </c>
      <c r="C346" s="6">
        <v>1761000780</v>
      </c>
      <c r="D346" s="6" t="s">
        <v>270</v>
      </c>
      <c r="E346" s="7">
        <v>185000</v>
      </c>
      <c r="F346" s="7">
        <v>185000</v>
      </c>
      <c r="H346" s="9">
        <v>88000</v>
      </c>
      <c r="I346" s="7">
        <f>F346+G346-H346</f>
        <v>97000</v>
      </c>
      <c r="K346" s="7"/>
    </row>
    <row r="347" spans="1:11" x14ac:dyDescent="0.2">
      <c r="A347" s="17" t="str">
        <f t="shared" si="45"/>
        <v>811</v>
      </c>
      <c r="B347" s="17" t="str">
        <f t="shared" si="46"/>
        <v>76</v>
      </c>
      <c r="C347" s="6">
        <v>1765000811</v>
      </c>
      <c r="D347" s="6" t="s">
        <v>272</v>
      </c>
      <c r="E347" s="7">
        <v>8200</v>
      </c>
      <c r="F347" s="7">
        <v>8200</v>
      </c>
      <c r="I347" s="7">
        <f>F347+G347-H347</f>
        <v>8200</v>
      </c>
      <c r="K347" s="7"/>
    </row>
    <row r="348" spans="1:11" x14ac:dyDescent="0.2">
      <c r="A348" s="17" t="str">
        <f t="shared" si="45"/>
        <v>812</v>
      </c>
      <c r="B348" s="17" t="str">
        <f t="shared" si="46"/>
        <v>76</v>
      </c>
      <c r="C348" s="6">
        <v>1765000812</v>
      </c>
      <c r="D348" s="6" t="s">
        <v>273</v>
      </c>
      <c r="E348" s="7">
        <v>33000</v>
      </c>
      <c r="F348" s="7">
        <v>35000</v>
      </c>
      <c r="I348" s="7">
        <f>F348+G348-H348</f>
        <v>35000</v>
      </c>
      <c r="K348" s="7"/>
    </row>
    <row r="349" spans="1:11" x14ac:dyDescent="0.2">
      <c r="A349" s="17" t="str">
        <f t="shared" si="45"/>
        <v>812</v>
      </c>
      <c r="B349" s="17" t="str">
        <f t="shared" si="46"/>
        <v>76</v>
      </c>
      <c r="C349" s="6">
        <v>1765100812</v>
      </c>
      <c r="D349" s="6" t="s">
        <v>274</v>
      </c>
      <c r="E349" s="7">
        <v>3000</v>
      </c>
      <c r="F349" s="7">
        <v>3000</v>
      </c>
      <c r="I349" s="7">
        <f>F349+G349-H349</f>
        <v>3000</v>
      </c>
      <c r="K349" s="7"/>
    </row>
    <row r="350" spans="1:11" x14ac:dyDescent="0.2">
      <c r="A350" s="17" t="str">
        <f t="shared" si="45"/>
        <v>812</v>
      </c>
      <c r="B350" s="17" t="str">
        <f t="shared" si="46"/>
        <v>76</v>
      </c>
      <c r="C350" s="6">
        <v>1765200812</v>
      </c>
      <c r="D350" s="6" t="s">
        <v>275</v>
      </c>
      <c r="E350" s="7">
        <v>22000</v>
      </c>
      <c r="F350" s="7">
        <v>22000</v>
      </c>
      <c r="I350" s="7">
        <f>F350+G350-H350</f>
        <v>22000</v>
      </c>
      <c r="K350" s="7"/>
    </row>
    <row r="351" spans="1:11" x14ac:dyDescent="0.2">
      <c r="A351" s="17" t="str">
        <f t="shared" si="45"/>
        <v>830</v>
      </c>
      <c r="B351" s="17" t="str">
        <f t="shared" si="46"/>
        <v>76</v>
      </c>
      <c r="C351" s="6">
        <v>1761000830</v>
      </c>
      <c r="D351" s="6" t="s">
        <v>271</v>
      </c>
      <c r="E351" s="7">
        <v>36000</v>
      </c>
      <c r="F351" s="7">
        <v>36000</v>
      </c>
      <c r="I351" s="7">
        <f>F351+G351-H351</f>
        <v>36000</v>
      </c>
      <c r="K351" s="7"/>
    </row>
    <row r="352" spans="1:11" s="1" customFormat="1" ht="15" x14ac:dyDescent="0.25">
      <c r="A352" s="16"/>
      <c r="B352" s="16"/>
      <c r="C352" s="3"/>
      <c r="D352" s="3" t="s">
        <v>509</v>
      </c>
      <c r="E352" s="14">
        <f>SUM(E344:E351)</f>
        <v>352200</v>
      </c>
      <c r="F352" s="14">
        <f t="shared" ref="F352" si="47">SUM(F344:F351)</f>
        <v>354200</v>
      </c>
      <c r="G352" s="14">
        <f t="shared" ref="G352:I352" si="48">SUM(G343:G351)</f>
        <v>60000</v>
      </c>
      <c r="H352" s="14">
        <f t="shared" si="48"/>
        <v>88000</v>
      </c>
      <c r="I352" s="14">
        <f t="shared" si="48"/>
        <v>326200</v>
      </c>
      <c r="J352" s="3"/>
      <c r="K352" s="14"/>
    </row>
    <row r="353" spans="1:11" s="1" customFormat="1" ht="15" x14ac:dyDescent="0.25">
      <c r="A353" s="16"/>
      <c r="B353" s="16"/>
      <c r="C353" s="3"/>
      <c r="D353" s="3"/>
      <c r="E353" s="14"/>
      <c r="F353" s="14"/>
      <c r="G353" s="14"/>
      <c r="H353" s="14"/>
      <c r="I353" s="14"/>
      <c r="J353" s="3"/>
      <c r="K353" s="14"/>
    </row>
    <row r="354" spans="1:11" s="1" customFormat="1" ht="15" x14ac:dyDescent="0.25">
      <c r="A354" s="16" t="str">
        <f>MID(C354,8,3)</f>
        <v>780</v>
      </c>
      <c r="B354" s="16" t="str">
        <f>MID(C354,2,2)</f>
        <v>77</v>
      </c>
      <c r="C354" s="3">
        <v>1771100780</v>
      </c>
      <c r="D354" s="3" t="s">
        <v>278</v>
      </c>
      <c r="E354" s="14">
        <v>10000</v>
      </c>
      <c r="F354" s="14">
        <v>10000</v>
      </c>
      <c r="G354" s="4"/>
      <c r="H354" s="5"/>
      <c r="I354" s="14">
        <f>F354+G354-H354</f>
        <v>10000</v>
      </c>
      <c r="J354" s="3"/>
      <c r="K354" s="14"/>
    </row>
    <row r="355" spans="1:11" x14ac:dyDescent="0.2">
      <c r="E355" s="7"/>
      <c r="F355" s="7"/>
      <c r="I355" s="7"/>
      <c r="K355" s="7"/>
    </row>
    <row r="356" spans="1:11" x14ac:dyDescent="0.2">
      <c r="A356" s="17" t="str">
        <f t="shared" ref="A356:A381" si="49">MID(C356,8,3)</f>
        <v>420</v>
      </c>
      <c r="B356" s="17" t="str">
        <f t="shared" ref="B356:B381" si="50">MID(C356,2,2)</f>
        <v>82</v>
      </c>
      <c r="C356" s="6">
        <v>1829200420</v>
      </c>
      <c r="D356" s="6" t="s">
        <v>380</v>
      </c>
      <c r="E356" s="7">
        <v>13000</v>
      </c>
      <c r="F356" s="7">
        <v>13000</v>
      </c>
      <c r="G356" s="8">
        <v>33000</v>
      </c>
      <c r="I356" s="7">
        <f>F356+G356-H356</f>
        <v>46000</v>
      </c>
      <c r="K356" s="7"/>
    </row>
    <row r="357" spans="1:11" x14ac:dyDescent="0.2">
      <c r="A357" s="17" t="str">
        <f t="shared" si="49"/>
        <v>431</v>
      </c>
      <c r="B357" s="17" t="str">
        <f t="shared" si="50"/>
        <v>82</v>
      </c>
      <c r="C357" s="6">
        <v>1824000431</v>
      </c>
      <c r="D357" s="6" t="s">
        <v>356</v>
      </c>
      <c r="E357" s="7">
        <v>60000</v>
      </c>
      <c r="F357" s="7">
        <v>85000</v>
      </c>
      <c r="G357" s="8">
        <v>15000</v>
      </c>
      <c r="I357" s="7">
        <f>F357+G357-H357</f>
        <v>100000</v>
      </c>
      <c r="K357" s="7"/>
    </row>
    <row r="358" spans="1:11" x14ac:dyDescent="0.2">
      <c r="A358" s="17" t="str">
        <f t="shared" si="49"/>
        <v>432</v>
      </c>
      <c r="B358" s="17" t="str">
        <f t="shared" si="50"/>
        <v>82</v>
      </c>
      <c r="C358" s="6">
        <v>1824000432</v>
      </c>
      <c r="D358" s="6" t="s">
        <v>357</v>
      </c>
      <c r="E358" s="7">
        <v>6000</v>
      </c>
      <c r="F358" s="7">
        <v>6000</v>
      </c>
      <c r="I358" s="7">
        <f>F358+G358-H358</f>
        <v>6000</v>
      </c>
      <c r="K358" s="7"/>
    </row>
    <row r="359" spans="1:11" x14ac:dyDescent="0.2">
      <c r="A359" s="17" t="str">
        <f t="shared" si="49"/>
        <v>432</v>
      </c>
      <c r="B359" s="17" t="str">
        <f t="shared" si="50"/>
        <v>82</v>
      </c>
      <c r="C359" s="6">
        <v>1829200432</v>
      </c>
      <c r="D359" s="6" t="s">
        <v>381</v>
      </c>
      <c r="E359" s="7">
        <v>70000</v>
      </c>
      <c r="F359" s="7">
        <v>50000</v>
      </c>
      <c r="H359" s="9">
        <v>10000</v>
      </c>
      <c r="I359" s="7">
        <f>F359+G359-H359</f>
        <v>40000</v>
      </c>
      <c r="K359" s="7"/>
    </row>
    <row r="360" spans="1:11" x14ac:dyDescent="0.2">
      <c r="A360" s="17" t="str">
        <f t="shared" si="49"/>
        <v>541</v>
      </c>
      <c r="B360" s="17" t="str">
        <f t="shared" si="50"/>
        <v>82</v>
      </c>
      <c r="C360" s="6">
        <v>1824000541</v>
      </c>
      <c r="D360" s="6" t="s">
        <v>358</v>
      </c>
      <c r="E360" s="7">
        <v>7000</v>
      </c>
      <c r="F360" s="7">
        <v>7000</v>
      </c>
      <c r="I360" s="7">
        <f>F360+G360-H360</f>
        <v>7000</v>
      </c>
      <c r="K360" s="7"/>
    </row>
    <row r="361" spans="1:11" x14ac:dyDescent="0.2">
      <c r="A361" s="17" t="str">
        <f t="shared" si="49"/>
        <v>750</v>
      </c>
      <c r="B361" s="17" t="str">
        <f t="shared" si="50"/>
        <v>82</v>
      </c>
      <c r="C361" s="6">
        <v>1822100750</v>
      </c>
      <c r="D361" s="6" t="s">
        <v>353</v>
      </c>
      <c r="E361" s="7">
        <v>60000</v>
      </c>
      <c r="F361" s="7">
        <v>60000</v>
      </c>
      <c r="G361" s="8">
        <v>23000</v>
      </c>
      <c r="I361" s="7">
        <f>F361+G361-H361</f>
        <v>83000</v>
      </c>
      <c r="K361" s="7"/>
    </row>
    <row r="362" spans="1:11" x14ac:dyDescent="0.2">
      <c r="A362" s="17" t="str">
        <f t="shared" si="49"/>
        <v>750</v>
      </c>
      <c r="B362" s="17" t="str">
        <f t="shared" si="50"/>
        <v>82</v>
      </c>
      <c r="C362" s="6">
        <v>1824000750</v>
      </c>
      <c r="D362" s="6" t="s">
        <v>359</v>
      </c>
      <c r="E362" s="7">
        <v>10000</v>
      </c>
      <c r="F362" s="7">
        <v>10000</v>
      </c>
      <c r="I362" s="7">
        <f>F362+G362-H362</f>
        <v>10000</v>
      </c>
      <c r="K362" s="7"/>
    </row>
    <row r="363" spans="1:11" x14ac:dyDescent="0.2">
      <c r="A363" s="17" t="str">
        <f t="shared" si="49"/>
        <v>750</v>
      </c>
      <c r="B363" s="17" t="str">
        <f t="shared" si="50"/>
        <v>82</v>
      </c>
      <c r="C363" s="6">
        <v>1828320750</v>
      </c>
      <c r="D363" s="6" t="s">
        <v>369</v>
      </c>
      <c r="E363" s="7">
        <v>50000</v>
      </c>
      <c r="F363" s="7">
        <v>50000</v>
      </c>
      <c r="I363" s="7">
        <f>F363+G363-H363</f>
        <v>50000</v>
      </c>
      <c r="K363" s="7"/>
    </row>
    <row r="364" spans="1:11" x14ac:dyDescent="0.2">
      <c r="A364" s="17" t="str">
        <f t="shared" si="49"/>
        <v>750</v>
      </c>
      <c r="B364" s="17" t="str">
        <f t="shared" si="50"/>
        <v>82</v>
      </c>
      <c r="C364" s="6">
        <v>1828402750</v>
      </c>
      <c r="D364" s="6" t="s">
        <v>373</v>
      </c>
      <c r="G364" s="8">
        <v>97000</v>
      </c>
      <c r="I364" s="7">
        <f>F364+G364-H364</f>
        <v>97000</v>
      </c>
      <c r="K364" s="7"/>
    </row>
    <row r="365" spans="1:11" x14ac:dyDescent="0.2">
      <c r="A365" s="17" t="str">
        <f t="shared" si="49"/>
        <v>750</v>
      </c>
      <c r="B365" s="17" t="str">
        <f t="shared" si="50"/>
        <v>82</v>
      </c>
      <c r="C365" s="6">
        <v>1829210750</v>
      </c>
      <c r="D365" s="6" t="s">
        <v>369</v>
      </c>
      <c r="I365" s="7">
        <f>F365+G365-H365</f>
        <v>0</v>
      </c>
      <c r="K365" s="7"/>
    </row>
    <row r="366" spans="1:11" x14ac:dyDescent="0.2">
      <c r="A366" s="17" t="str">
        <f t="shared" si="49"/>
        <v>771</v>
      </c>
      <c r="B366" s="17" t="str">
        <f t="shared" si="50"/>
        <v>82</v>
      </c>
      <c r="C366" s="6">
        <v>1829200771</v>
      </c>
      <c r="D366" s="6" t="s">
        <v>382</v>
      </c>
      <c r="E366" s="7">
        <v>10000</v>
      </c>
      <c r="F366" s="7">
        <v>10000</v>
      </c>
      <c r="I366" s="7">
        <f>F366+G366-H366</f>
        <v>10000</v>
      </c>
      <c r="K366" s="7"/>
    </row>
    <row r="367" spans="1:11" x14ac:dyDescent="0.2">
      <c r="A367" s="17" t="str">
        <f t="shared" si="49"/>
        <v>780</v>
      </c>
      <c r="B367" s="17" t="str">
        <f t="shared" si="50"/>
        <v>82</v>
      </c>
      <c r="C367" s="6">
        <v>1820000780</v>
      </c>
      <c r="D367" s="6" t="s">
        <v>351</v>
      </c>
      <c r="E367" s="7">
        <v>228706</v>
      </c>
      <c r="F367" s="7">
        <v>228706</v>
      </c>
      <c r="H367" s="9">
        <v>28000</v>
      </c>
      <c r="I367" s="7">
        <f>F367+G367-H367</f>
        <v>200706</v>
      </c>
      <c r="K367" s="7"/>
    </row>
    <row r="368" spans="1:11" x14ac:dyDescent="0.2">
      <c r="A368" s="17" t="str">
        <f t="shared" si="49"/>
        <v>780</v>
      </c>
      <c r="B368" s="17" t="str">
        <f t="shared" si="50"/>
        <v>82</v>
      </c>
      <c r="C368" s="6">
        <v>1822000780</v>
      </c>
      <c r="D368" s="6" t="s">
        <v>352</v>
      </c>
      <c r="E368" s="7">
        <v>36500</v>
      </c>
      <c r="F368" s="7">
        <v>36500</v>
      </c>
      <c r="H368" s="9">
        <v>18000</v>
      </c>
      <c r="I368" s="7">
        <f>F368+G368-H368</f>
        <v>18500</v>
      </c>
      <c r="K368" s="7"/>
    </row>
    <row r="369" spans="1:11" x14ac:dyDescent="0.2">
      <c r="A369" s="17" t="str">
        <f t="shared" si="49"/>
        <v>780</v>
      </c>
      <c r="B369" s="17" t="str">
        <f t="shared" si="50"/>
        <v>82</v>
      </c>
      <c r="C369" s="6">
        <v>1823000780</v>
      </c>
      <c r="D369" s="6" t="s">
        <v>354</v>
      </c>
      <c r="E369" s="7">
        <v>5000</v>
      </c>
      <c r="F369" s="7">
        <v>5000</v>
      </c>
      <c r="I369" s="7">
        <f>F369+G369-H369</f>
        <v>5000</v>
      </c>
      <c r="K369" s="7"/>
    </row>
    <row r="370" spans="1:11" x14ac:dyDescent="0.2">
      <c r="A370" s="17" t="str">
        <f t="shared" si="49"/>
        <v>780</v>
      </c>
      <c r="B370" s="17" t="str">
        <f t="shared" si="50"/>
        <v>82</v>
      </c>
      <c r="C370" s="6">
        <v>1824000780</v>
      </c>
      <c r="D370" s="6" t="s">
        <v>360</v>
      </c>
      <c r="E370" s="7">
        <v>10000</v>
      </c>
      <c r="F370" s="7">
        <v>10000</v>
      </c>
      <c r="I370" s="7">
        <f>F370+G370-H370</f>
        <v>10000</v>
      </c>
      <c r="K370" s="7"/>
    </row>
    <row r="371" spans="1:11" x14ac:dyDescent="0.2">
      <c r="A371" s="17" t="str">
        <f t="shared" si="49"/>
        <v>780</v>
      </c>
      <c r="B371" s="17" t="str">
        <f t="shared" si="50"/>
        <v>82</v>
      </c>
      <c r="C371" s="6">
        <v>1824444780</v>
      </c>
      <c r="D371" s="6" t="s">
        <v>361</v>
      </c>
      <c r="E371" s="7">
        <v>11000</v>
      </c>
      <c r="F371" s="7">
        <v>11000</v>
      </c>
      <c r="I371" s="7">
        <f>F371+G371-H371</f>
        <v>11000</v>
      </c>
      <c r="K371" s="7"/>
    </row>
    <row r="372" spans="1:11" x14ac:dyDescent="0.2">
      <c r="A372" s="17" t="str">
        <f t="shared" si="49"/>
        <v>780</v>
      </c>
      <c r="B372" s="17" t="str">
        <f t="shared" si="50"/>
        <v>82</v>
      </c>
      <c r="C372" s="6">
        <v>1827000780</v>
      </c>
      <c r="D372" s="6" t="s">
        <v>363</v>
      </c>
      <c r="E372" s="7">
        <v>10000</v>
      </c>
      <c r="F372" s="7">
        <v>10000</v>
      </c>
      <c r="I372" s="7">
        <f>F372+G372-H372</f>
        <v>10000</v>
      </c>
      <c r="K372" s="7"/>
    </row>
    <row r="373" spans="1:11" x14ac:dyDescent="0.2">
      <c r="A373" s="17" t="str">
        <f t="shared" si="49"/>
        <v>780</v>
      </c>
      <c r="B373" s="17" t="str">
        <f t="shared" si="50"/>
        <v>82</v>
      </c>
      <c r="C373" s="6">
        <v>1828200780</v>
      </c>
      <c r="D373" s="6" t="s">
        <v>364</v>
      </c>
      <c r="E373" s="7">
        <v>120000</v>
      </c>
      <c r="F373" s="7">
        <v>120000</v>
      </c>
      <c r="H373" s="9">
        <v>40000</v>
      </c>
      <c r="I373" s="7">
        <f>F373+G373-H373</f>
        <v>80000</v>
      </c>
      <c r="K373" s="7"/>
    </row>
    <row r="374" spans="1:11" x14ac:dyDescent="0.2">
      <c r="A374" s="17" t="str">
        <f t="shared" si="49"/>
        <v>780</v>
      </c>
      <c r="B374" s="17" t="str">
        <f t="shared" si="50"/>
        <v>82</v>
      </c>
      <c r="C374" s="6">
        <v>1828210780</v>
      </c>
      <c r="D374" s="6" t="s">
        <v>367</v>
      </c>
      <c r="E374" s="7">
        <v>75000</v>
      </c>
      <c r="F374" s="7">
        <v>75000</v>
      </c>
      <c r="I374" s="7">
        <f>F374+G374-H374</f>
        <v>75000</v>
      </c>
      <c r="K374" s="7"/>
    </row>
    <row r="375" spans="1:11" x14ac:dyDescent="0.2">
      <c r="A375" s="17" t="str">
        <f t="shared" si="49"/>
        <v>780</v>
      </c>
      <c r="B375" s="17" t="str">
        <f t="shared" si="50"/>
        <v>82</v>
      </c>
      <c r="C375" s="6">
        <v>1828401780</v>
      </c>
      <c r="D375" s="6" t="s">
        <v>372</v>
      </c>
      <c r="G375" s="8">
        <v>5000</v>
      </c>
      <c r="I375" s="7">
        <f>F375+G375-H375</f>
        <v>5000</v>
      </c>
      <c r="K375" s="7"/>
    </row>
    <row r="376" spans="1:11" x14ac:dyDescent="0.2">
      <c r="A376" s="17" t="str">
        <f t="shared" si="49"/>
        <v>780</v>
      </c>
      <c r="B376" s="17" t="str">
        <f t="shared" si="50"/>
        <v>82</v>
      </c>
      <c r="C376" s="6">
        <v>1828403780</v>
      </c>
      <c r="D376" s="6" t="s">
        <v>374</v>
      </c>
      <c r="G376" s="8">
        <v>7100</v>
      </c>
      <c r="I376" s="7">
        <f>F376+G376-H376</f>
        <v>7100</v>
      </c>
      <c r="K376" s="7"/>
    </row>
    <row r="377" spans="1:11" x14ac:dyDescent="0.2">
      <c r="A377" s="17" t="str">
        <f t="shared" si="49"/>
        <v>780</v>
      </c>
      <c r="B377" s="17" t="str">
        <f t="shared" si="50"/>
        <v>82</v>
      </c>
      <c r="C377" s="6">
        <v>1828410780</v>
      </c>
      <c r="D377" s="6" t="s">
        <v>375</v>
      </c>
      <c r="E377" s="7">
        <v>80000</v>
      </c>
      <c r="F377" s="7">
        <v>80000</v>
      </c>
      <c r="G377" s="8">
        <v>27000</v>
      </c>
      <c r="I377" s="7">
        <f>F377+G377-H377</f>
        <v>107000</v>
      </c>
      <c r="K377" s="7"/>
    </row>
    <row r="378" spans="1:11" x14ac:dyDescent="0.2">
      <c r="A378" s="17" t="str">
        <f t="shared" si="49"/>
        <v>780</v>
      </c>
      <c r="B378" s="17" t="str">
        <f t="shared" si="50"/>
        <v>82</v>
      </c>
      <c r="C378" s="6">
        <v>1828412780</v>
      </c>
      <c r="D378" s="6" t="s">
        <v>472</v>
      </c>
      <c r="E378" s="7"/>
      <c r="F378" s="7">
        <v>100000</v>
      </c>
      <c r="I378" s="7">
        <f>F378+G378-H378</f>
        <v>100000</v>
      </c>
      <c r="K378" s="7"/>
    </row>
    <row r="379" spans="1:11" x14ac:dyDescent="0.2">
      <c r="A379" s="17" t="str">
        <f t="shared" si="49"/>
        <v>780</v>
      </c>
      <c r="B379" s="17" t="str">
        <f t="shared" si="50"/>
        <v>82</v>
      </c>
      <c r="C379" s="6">
        <v>1828411780</v>
      </c>
      <c r="D379" s="6" t="s">
        <v>376</v>
      </c>
      <c r="E379" s="6">
        <v>0</v>
      </c>
      <c r="F379" s="6">
        <v>80000</v>
      </c>
      <c r="H379" s="9">
        <v>4000</v>
      </c>
      <c r="I379" s="7">
        <f>F379+G379-H379</f>
        <v>76000</v>
      </c>
      <c r="K379" s="7"/>
    </row>
    <row r="380" spans="1:11" x14ac:dyDescent="0.2">
      <c r="A380" s="17" t="str">
        <f t="shared" si="49"/>
        <v>820</v>
      </c>
      <c r="B380" s="17" t="str">
        <f t="shared" si="50"/>
        <v>82</v>
      </c>
      <c r="C380" s="6">
        <v>1829900820</v>
      </c>
      <c r="D380" s="6" t="s">
        <v>383</v>
      </c>
      <c r="E380" s="7">
        <v>75000</v>
      </c>
      <c r="F380" s="7">
        <v>75000</v>
      </c>
      <c r="H380" s="9">
        <v>45000</v>
      </c>
      <c r="I380" s="7">
        <f>F380+G380-H380</f>
        <v>30000</v>
      </c>
      <c r="K380" s="7"/>
    </row>
    <row r="381" spans="1:11" x14ac:dyDescent="0.2">
      <c r="A381" s="17" t="str">
        <f t="shared" si="49"/>
        <v>930</v>
      </c>
      <c r="B381" s="17" t="str">
        <f t="shared" si="50"/>
        <v>82</v>
      </c>
      <c r="C381" s="6">
        <v>1828200930</v>
      </c>
      <c r="D381" s="6" t="s">
        <v>365</v>
      </c>
      <c r="E381" s="7">
        <v>80000</v>
      </c>
      <c r="F381" s="7">
        <v>80000</v>
      </c>
      <c r="H381" s="9">
        <v>80000</v>
      </c>
      <c r="I381" s="7">
        <f>F381+G381-H381</f>
        <v>0</v>
      </c>
      <c r="K381" s="7"/>
    </row>
    <row r="382" spans="1:11" s="1" customFormat="1" ht="15" x14ac:dyDescent="0.25">
      <c r="A382" s="16"/>
      <c r="B382" s="16"/>
      <c r="C382" s="3"/>
      <c r="D382" s="3" t="s">
        <v>510</v>
      </c>
      <c r="E382" s="14">
        <f>SUM(E356:E381)</f>
        <v>1017206</v>
      </c>
      <c r="F382" s="14">
        <f t="shared" ref="F382:I382" si="51">SUM(F356:F381)</f>
        <v>1202206</v>
      </c>
      <c r="G382" s="14">
        <f t="shared" si="51"/>
        <v>207100</v>
      </c>
      <c r="H382" s="14">
        <f t="shared" si="51"/>
        <v>225000</v>
      </c>
      <c r="I382" s="14">
        <f t="shared" si="51"/>
        <v>1184306</v>
      </c>
      <c r="J382" s="3"/>
      <c r="K382" s="14"/>
    </row>
    <row r="383" spans="1:11" s="1" customFormat="1" ht="15" x14ac:dyDescent="0.25">
      <c r="A383" s="16"/>
      <c r="B383" s="16"/>
      <c r="C383" s="3"/>
      <c r="D383" s="3"/>
      <c r="E383" s="14"/>
      <c r="F383" s="14"/>
      <c r="G383" s="4"/>
      <c r="H383" s="5"/>
      <c r="I383" s="14"/>
      <c r="J383" s="3"/>
      <c r="K383" s="14"/>
    </row>
    <row r="384" spans="1:11" x14ac:dyDescent="0.2">
      <c r="A384" s="17" t="str">
        <f>MID(C384,8,3)</f>
        <v>431</v>
      </c>
      <c r="B384" s="17" t="str">
        <f>MID(C384,2,2)</f>
        <v>83</v>
      </c>
      <c r="C384" s="6">
        <v>1832400431</v>
      </c>
      <c r="D384" s="6" t="s">
        <v>384</v>
      </c>
      <c r="E384" s="7">
        <v>5000</v>
      </c>
      <c r="F384" s="7">
        <v>5000</v>
      </c>
      <c r="I384" s="7">
        <f>F384+G384-H384</f>
        <v>5000</v>
      </c>
      <c r="K384" s="7"/>
    </row>
    <row r="385" spans="1:11" x14ac:dyDescent="0.2">
      <c r="A385" s="17" t="str">
        <f>MID(C385,8,3)</f>
        <v>432</v>
      </c>
      <c r="B385" s="17" t="str">
        <f>MID(C385,2,2)</f>
        <v>83</v>
      </c>
      <c r="C385" s="6">
        <v>1832400432</v>
      </c>
      <c r="D385" s="6" t="s">
        <v>385</v>
      </c>
      <c r="E385" s="7">
        <v>4000</v>
      </c>
      <c r="F385" s="7">
        <v>4000</v>
      </c>
      <c r="I385" s="7">
        <f>F385+G385-H385</f>
        <v>4000</v>
      </c>
      <c r="K385" s="7"/>
    </row>
    <row r="386" spans="1:11" x14ac:dyDescent="0.2">
      <c r="A386" s="17" t="str">
        <f>MID(C386,8,3)</f>
        <v>780</v>
      </c>
      <c r="B386" s="17" t="str">
        <f>MID(C386,2,2)</f>
        <v>83</v>
      </c>
      <c r="C386" s="6">
        <v>1835000780</v>
      </c>
      <c r="D386" s="6" t="s">
        <v>386</v>
      </c>
      <c r="E386" s="7">
        <v>37000</v>
      </c>
      <c r="F386" s="7">
        <v>37000</v>
      </c>
      <c r="G386" s="8">
        <v>30000</v>
      </c>
      <c r="I386" s="7">
        <f>F386+G386-H386</f>
        <v>67000</v>
      </c>
      <c r="K386" s="7"/>
    </row>
    <row r="387" spans="1:11" x14ac:dyDescent="0.2">
      <c r="A387" s="17" t="str">
        <f>MID(C387,8,3)</f>
        <v>830</v>
      </c>
      <c r="B387" s="17" t="str">
        <f>MID(C387,2,2)</f>
        <v>83</v>
      </c>
      <c r="C387" s="6">
        <v>1836100830</v>
      </c>
      <c r="D387" s="6" t="s">
        <v>388</v>
      </c>
      <c r="E387" s="7">
        <v>17000</v>
      </c>
      <c r="F387" s="7">
        <v>17000</v>
      </c>
      <c r="I387" s="7">
        <f>F387+G387-H387</f>
        <v>17000</v>
      </c>
      <c r="K387" s="7"/>
    </row>
    <row r="388" spans="1:11" s="1" customFormat="1" ht="15" x14ac:dyDescent="0.25">
      <c r="A388" s="16"/>
      <c r="B388" s="16"/>
      <c r="C388" s="3"/>
      <c r="D388" s="3" t="s">
        <v>511</v>
      </c>
      <c r="E388" s="14">
        <f>SUM(E384:E387)</f>
        <v>63000</v>
      </c>
      <c r="F388" s="14">
        <f t="shared" ref="F388:I388" si="52">SUM(F384:F387)</f>
        <v>63000</v>
      </c>
      <c r="G388" s="14">
        <f t="shared" si="52"/>
        <v>30000</v>
      </c>
      <c r="H388" s="14">
        <f t="shared" si="52"/>
        <v>0</v>
      </c>
      <c r="I388" s="14">
        <f t="shared" si="52"/>
        <v>93000</v>
      </c>
      <c r="J388" s="3"/>
      <c r="K388" s="14"/>
    </row>
    <row r="389" spans="1:11" s="1" customFormat="1" ht="15" x14ac:dyDescent="0.25">
      <c r="A389" s="16"/>
      <c r="B389" s="16"/>
      <c r="C389" s="3"/>
      <c r="D389" s="3"/>
      <c r="E389" s="14"/>
      <c r="F389" s="14"/>
      <c r="G389" s="14"/>
      <c r="H389" s="14"/>
      <c r="I389" s="14"/>
      <c r="J389" s="3"/>
      <c r="K389" s="14"/>
    </row>
    <row r="390" spans="1:11" s="1" customFormat="1" ht="15" x14ac:dyDescent="0.25">
      <c r="A390" s="16" t="str">
        <f>MID(C390,8,3)</f>
        <v>432</v>
      </c>
      <c r="B390" s="16" t="str">
        <f>MID(C390,2,2)</f>
        <v>85</v>
      </c>
      <c r="C390" s="3">
        <v>1854000432</v>
      </c>
      <c r="D390" s="3" t="s">
        <v>437</v>
      </c>
      <c r="E390" s="14">
        <v>1000</v>
      </c>
      <c r="F390" s="14">
        <v>1000</v>
      </c>
      <c r="G390" s="4"/>
      <c r="H390" s="5"/>
      <c r="I390" s="14">
        <f>F390+G390-H390</f>
        <v>1000</v>
      </c>
      <c r="J390" s="3"/>
      <c r="K390" s="14"/>
    </row>
    <row r="391" spans="1:11" x14ac:dyDescent="0.2">
      <c r="E391" s="7"/>
      <c r="F391" s="7"/>
      <c r="I391" s="7"/>
      <c r="K391" s="7"/>
    </row>
    <row r="392" spans="1:11" x14ac:dyDescent="0.2">
      <c r="A392" s="17" t="str">
        <f>MID(C392,8,3)</f>
        <v>750</v>
      </c>
      <c r="B392" s="17" t="str">
        <f>MID(C392,2,2)</f>
        <v>87</v>
      </c>
      <c r="C392" s="6">
        <v>1879200750</v>
      </c>
      <c r="D392" s="6" t="s">
        <v>440</v>
      </c>
      <c r="E392" s="7">
        <v>95000</v>
      </c>
      <c r="F392" s="7">
        <v>95000</v>
      </c>
      <c r="H392" s="9">
        <v>15000</v>
      </c>
      <c r="I392" s="7">
        <f>F392+G392-H392</f>
        <v>80000</v>
      </c>
      <c r="K392" s="7"/>
    </row>
    <row r="393" spans="1:11" x14ac:dyDescent="0.2">
      <c r="A393" s="17" t="str">
        <f>MID(C393,8,3)</f>
        <v>750</v>
      </c>
      <c r="B393" s="17" t="str">
        <f>MID(C393,2,2)</f>
        <v>87</v>
      </c>
      <c r="C393" s="6">
        <v>1879230750</v>
      </c>
      <c r="D393" s="6" t="s">
        <v>440</v>
      </c>
      <c r="E393" s="7"/>
      <c r="F393" s="7">
        <v>40000</v>
      </c>
      <c r="I393" s="7">
        <f>F393+G393-H393</f>
        <v>40000</v>
      </c>
      <c r="K393" s="7"/>
    </row>
    <row r="394" spans="1:11" x14ac:dyDescent="0.2">
      <c r="A394" s="17" t="str">
        <f>MID(C394,8,3)</f>
        <v>780</v>
      </c>
      <c r="B394" s="17" t="str">
        <f>MID(C394,2,2)</f>
        <v>87</v>
      </c>
      <c r="C394" s="6">
        <v>1879100780</v>
      </c>
      <c r="D394" s="6" t="s">
        <v>439</v>
      </c>
      <c r="E394" s="7">
        <v>4000</v>
      </c>
      <c r="F394" s="7">
        <v>4000</v>
      </c>
      <c r="I394" s="7">
        <f>F394+G394-H394</f>
        <v>4000</v>
      </c>
      <c r="K394" s="7"/>
    </row>
    <row r="395" spans="1:11" x14ac:dyDescent="0.2">
      <c r="A395" s="17" t="str">
        <f>MID(C395,8,3)</f>
        <v>830</v>
      </c>
      <c r="B395" s="17" t="str">
        <f>MID(C395,2,2)</f>
        <v>87</v>
      </c>
      <c r="C395" s="6">
        <v>1879000830</v>
      </c>
      <c r="D395" s="6" t="s">
        <v>438</v>
      </c>
      <c r="E395" s="7">
        <v>11000</v>
      </c>
      <c r="F395" s="7">
        <v>11000</v>
      </c>
      <c r="I395" s="7">
        <f>F395+G395-H395</f>
        <v>11000</v>
      </c>
      <c r="K395" s="7"/>
    </row>
    <row r="396" spans="1:11" s="1" customFormat="1" ht="15" x14ac:dyDescent="0.25">
      <c r="A396" s="16"/>
      <c r="B396" s="16"/>
      <c r="C396" s="3"/>
      <c r="D396" s="3" t="s">
        <v>512</v>
      </c>
      <c r="E396" s="14">
        <f>SUM(E392:E395)</f>
        <v>110000</v>
      </c>
      <c r="F396" s="14">
        <f t="shared" ref="F396:H396" si="53">SUM(F392:F395)</f>
        <v>150000</v>
      </c>
      <c r="G396" s="14">
        <f t="shared" si="53"/>
        <v>0</v>
      </c>
      <c r="H396" s="14">
        <f t="shared" si="53"/>
        <v>15000</v>
      </c>
      <c r="I396" s="14">
        <f>SUM(I392:I395)</f>
        <v>135000</v>
      </c>
      <c r="J396" s="3"/>
      <c r="K396" s="14"/>
    </row>
    <row r="397" spans="1:11" s="1" customFormat="1" ht="15" x14ac:dyDescent="0.25">
      <c r="A397" s="16"/>
      <c r="B397" s="16"/>
      <c r="C397" s="3"/>
      <c r="D397" s="3" t="s">
        <v>513</v>
      </c>
      <c r="E397" s="14">
        <f t="shared" ref="E397:I397" si="54">E396+E390+E388+E382+E354+E352+E341+E321+E314+E282+E268+E262</f>
        <v>5089700</v>
      </c>
      <c r="F397" s="14">
        <f t="shared" si="54"/>
        <v>5292700</v>
      </c>
      <c r="G397" s="14">
        <f t="shared" si="54"/>
        <v>1856621</v>
      </c>
      <c r="H397" s="14">
        <f t="shared" si="54"/>
        <v>408000</v>
      </c>
      <c r="I397" s="14">
        <f t="shared" si="54"/>
        <v>6741321</v>
      </c>
      <c r="J397" s="3"/>
      <c r="K397" s="14"/>
    </row>
    <row r="398" spans="1:11" s="1" customFormat="1" ht="15" x14ac:dyDescent="0.25">
      <c r="A398" s="16"/>
      <c r="B398" s="16"/>
      <c r="C398" s="3"/>
      <c r="D398" s="3"/>
      <c r="E398" s="14"/>
      <c r="F398" s="14"/>
      <c r="G398" s="14"/>
      <c r="H398" s="14"/>
      <c r="I398" s="14"/>
      <c r="J398" s="3"/>
      <c r="K398" s="14"/>
    </row>
    <row r="399" spans="1:11" x14ac:dyDescent="0.2">
      <c r="A399" s="17" t="str">
        <f t="shared" ref="A399:A419" si="55">MID(C399,8,3)</f>
        <v>110</v>
      </c>
      <c r="B399" s="17" t="str">
        <f t="shared" ref="B399:B419" si="56">MID(C399,2,2)</f>
        <v>81</v>
      </c>
      <c r="C399" s="6">
        <v>1811000110</v>
      </c>
      <c r="D399" s="6" t="s">
        <v>279</v>
      </c>
      <c r="E399" s="7">
        <v>160000</v>
      </c>
      <c r="F399" s="7">
        <v>160000</v>
      </c>
      <c r="I399" s="7">
        <f>F399+G399-H399</f>
        <v>160000</v>
      </c>
      <c r="K399" s="7"/>
    </row>
    <row r="400" spans="1:11" x14ac:dyDescent="0.2">
      <c r="A400" s="17" t="str">
        <f t="shared" si="55"/>
        <v>110</v>
      </c>
      <c r="B400" s="17" t="str">
        <f t="shared" si="56"/>
        <v>81</v>
      </c>
      <c r="C400" s="6">
        <v>1811100110</v>
      </c>
      <c r="D400" s="6" t="s">
        <v>280</v>
      </c>
      <c r="E400" s="7">
        <v>280000</v>
      </c>
      <c r="F400" s="7">
        <v>280000</v>
      </c>
      <c r="I400" s="7">
        <f>F400+G400-H400</f>
        <v>280000</v>
      </c>
      <c r="K400" s="7"/>
    </row>
    <row r="401" spans="1:11" x14ac:dyDescent="0.2">
      <c r="A401" s="17" t="str">
        <f t="shared" si="55"/>
        <v>110</v>
      </c>
      <c r="B401" s="17" t="str">
        <f t="shared" si="56"/>
        <v>81</v>
      </c>
      <c r="C401" s="6">
        <v>1811200110</v>
      </c>
      <c r="D401" s="6" t="s">
        <v>283</v>
      </c>
      <c r="E401" s="7">
        <v>60000</v>
      </c>
      <c r="F401" s="7">
        <v>60000</v>
      </c>
      <c r="H401" s="9">
        <v>20000</v>
      </c>
      <c r="I401" s="7">
        <f>F401+G401-H401</f>
        <v>40000</v>
      </c>
      <c r="K401" s="7"/>
    </row>
    <row r="402" spans="1:11" x14ac:dyDescent="0.2">
      <c r="A402" s="17" t="str">
        <f t="shared" si="55"/>
        <v>110</v>
      </c>
      <c r="B402" s="17" t="str">
        <f t="shared" si="56"/>
        <v>81</v>
      </c>
      <c r="C402" s="6">
        <v>1812200110</v>
      </c>
      <c r="D402" s="6" t="s">
        <v>284</v>
      </c>
      <c r="E402" s="7">
        <v>270000</v>
      </c>
      <c r="F402" s="7">
        <v>280000</v>
      </c>
      <c r="G402" s="8">
        <v>65000</v>
      </c>
      <c r="I402" s="7">
        <f>F402+G402-H402</f>
        <v>345000</v>
      </c>
      <c r="K402" s="7"/>
    </row>
    <row r="403" spans="1:11" x14ac:dyDescent="0.2">
      <c r="A403" s="17" t="str">
        <f t="shared" si="55"/>
        <v>110</v>
      </c>
      <c r="B403" s="17" t="str">
        <f t="shared" si="56"/>
        <v>81</v>
      </c>
      <c r="C403" s="6">
        <v>1812230110</v>
      </c>
      <c r="D403" s="6" t="s">
        <v>293</v>
      </c>
      <c r="E403" s="7">
        <v>120000</v>
      </c>
      <c r="F403" s="7">
        <v>80000</v>
      </c>
      <c r="H403" s="9">
        <v>30000</v>
      </c>
      <c r="I403" s="7">
        <f>F403+G403-H403</f>
        <v>50000</v>
      </c>
      <c r="K403" s="7"/>
    </row>
    <row r="404" spans="1:11" x14ac:dyDescent="0.2">
      <c r="A404" s="17" t="str">
        <f t="shared" si="55"/>
        <v>110</v>
      </c>
      <c r="B404" s="17" t="str">
        <f t="shared" si="56"/>
        <v>81</v>
      </c>
      <c r="C404" s="6">
        <v>1812240110</v>
      </c>
      <c r="D404" s="6" t="s">
        <v>294</v>
      </c>
      <c r="E404" s="6">
        <v>680</v>
      </c>
      <c r="F404" s="6">
        <v>680</v>
      </c>
      <c r="I404" s="7">
        <f>F404+G404-H404</f>
        <v>680</v>
      </c>
      <c r="K404" s="7"/>
    </row>
    <row r="405" spans="1:11" x14ac:dyDescent="0.2">
      <c r="A405" s="17" t="str">
        <f t="shared" si="55"/>
        <v>110</v>
      </c>
      <c r="B405" s="17" t="str">
        <f t="shared" si="56"/>
        <v>81</v>
      </c>
      <c r="C405" s="6">
        <v>1812300110</v>
      </c>
      <c r="D405" s="6" t="s">
        <v>296</v>
      </c>
      <c r="E405" s="7">
        <v>325000</v>
      </c>
      <c r="F405" s="7">
        <v>365000</v>
      </c>
      <c r="G405" s="8">
        <v>23000</v>
      </c>
      <c r="I405" s="7">
        <f>F405+G405-H405</f>
        <v>388000</v>
      </c>
      <c r="K405" s="7"/>
    </row>
    <row r="406" spans="1:11" x14ac:dyDescent="0.2">
      <c r="A406" s="17" t="str">
        <f t="shared" si="55"/>
        <v>110</v>
      </c>
      <c r="B406" s="17" t="str">
        <f t="shared" si="56"/>
        <v>81</v>
      </c>
      <c r="C406" s="6">
        <v>1812410110</v>
      </c>
      <c r="D406" s="6" t="s">
        <v>478</v>
      </c>
      <c r="G406" s="8">
        <v>18000</v>
      </c>
      <c r="I406" s="7">
        <f>F406+G406-H406</f>
        <v>18000</v>
      </c>
      <c r="K406" s="7"/>
    </row>
    <row r="407" spans="1:11" x14ac:dyDescent="0.2">
      <c r="A407" s="17" t="str">
        <f t="shared" si="55"/>
        <v>110</v>
      </c>
      <c r="B407" s="17" t="str">
        <f t="shared" si="56"/>
        <v>81</v>
      </c>
      <c r="C407" s="6">
        <v>1812310110</v>
      </c>
      <c r="D407" s="6" t="s">
        <v>306</v>
      </c>
      <c r="E407" s="7">
        <v>321000</v>
      </c>
      <c r="F407" s="7">
        <v>321000</v>
      </c>
      <c r="I407" s="7">
        <f>F407+G407-H407</f>
        <v>321000</v>
      </c>
      <c r="K407" s="7"/>
    </row>
    <row r="408" spans="1:11" x14ac:dyDescent="0.2">
      <c r="A408" s="17" t="str">
        <f t="shared" si="55"/>
        <v>110</v>
      </c>
      <c r="B408" s="17" t="str">
        <f t="shared" si="56"/>
        <v>81</v>
      </c>
      <c r="C408" s="6">
        <v>1812333110</v>
      </c>
      <c r="D408" s="6" t="s">
        <v>308</v>
      </c>
      <c r="E408" s="7">
        <v>10000</v>
      </c>
      <c r="F408" s="7">
        <v>10000</v>
      </c>
      <c r="I408" s="7">
        <f>F408+G408-H408</f>
        <v>10000</v>
      </c>
      <c r="K408" s="7"/>
    </row>
    <row r="409" spans="1:11" x14ac:dyDescent="0.2">
      <c r="A409" s="17" t="str">
        <f t="shared" si="55"/>
        <v>110</v>
      </c>
      <c r="B409" s="17" t="str">
        <f t="shared" si="56"/>
        <v>81</v>
      </c>
      <c r="C409" s="6">
        <v>1812355110</v>
      </c>
      <c r="D409" s="6" t="s">
        <v>311</v>
      </c>
      <c r="E409" s="7">
        <v>82000</v>
      </c>
      <c r="F409" s="7">
        <v>82000</v>
      </c>
      <c r="I409" s="7">
        <f>F409+G409-H409</f>
        <v>82000</v>
      </c>
      <c r="K409" s="7"/>
    </row>
    <row r="410" spans="1:11" x14ac:dyDescent="0.2">
      <c r="A410" s="17" t="str">
        <f t="shared" si="55"/>
        <v>110</v>
      </c>
      <c r="B410" s="17" t="str">
        <f t="shared" si="56"/>
        <v>81</v>
      </c>
      <c r="C410" s="6">
        <v>1812520110</v>
      </c>
      <c r="D410" s="6" t="s">
        <v>314</v>
      </c>
      <c r="E410" s="7">
        <v>54000</v>
      </c>
      <c r="F410" s="7">
        <v>54000</v>
      </c>
      <c r="H410" s="9">
        <v>14000</v>
      </c>
      <c r="I410" s="7">
        <f>F410+G410-H410</f>
        <v>40000</v>
      </c>
      <c r="K410" s="7"/>
    </row>
    <row r="411" spans="1:11" x14ac:dyDescent="0.2">
      <c r="A411" s="17" t="str">
        <f t="shared" si="55"/>
        <v>110</v>
      </c>
      <c r="B411" s="17" t="str">
        <f t="shared" si="56"/>
        <v>81</v>
      </c>
      <c r="C411" s="6">
        <v>1813100110</v>
      </c>
      <c r="D411" s="6" t="s">
        <v>316</v>
      </c>
      <c r="E411" s="7">
        <v>265000</v>
      </c>
      <c r="F411" s="7">
        <v>265000</v>
      </c>
      <c r="I411" s="7">
        <f>F411+G411-H411</f>
        <v>265000</v>
      </c>
      <c r="K411" s="7"/>
    </row>
    <row r="412" spans="1:11" x14ac:dyDescent="0.2">
      <c r="A412" s="17" t="str">
        <f t="shared" si="55"/>
        <v>110</v>
      </c>
      <c r="B412" s="17" t="str">
        <f t="shared" si="56"/>
        <v>81</v>
      </c>
      <c r="C412" s="6">
        <v>1813200110</v>
      </c>
      <c r="D412" s="6" t="s">
        <v>317</v>
      </c>
      <c r="E412" s="7">
        <v>450000</v>
      </c>
      <c r="F412" s="7">
        <v>450000</v>
      </c>
      <c r="G412" s="8">
        <v>60000</v>
      </c>
      <c r="I412" s="7">
        <f>F412+G412-H412</f>
        <v>510000</v>
      </c>
      <c r="K412" s="7"/>
    </row>
    <row r="413" spans="1:11" x14ac:dyDescent="0.2">
      <c r="A413" s="17" t="str">
        <f t="shared" si="55"/>
        <v>110</v>
      </c>
      <c r="B413" s="17" t="str">
        <f t="shared" si="56"/>
        <v>81</v>
      </c>
      <c r="C413" s="6">
        <v>1813288110</v>
      </c>
      <c r="D413" s="6" t="s">
        <v>330</v>
      </c>
      <c r="E413" s="7">
        <v>20982</v>
      </c>
      <c r="F413" s="7">
        <v>20982</v>
      </c>
      <c r="H413" s="9">
        <v>20982</v>
      </c>
      <c r="I413" s="7">
        <f>F413+G413-H413</f>
        <v>0</v>
      </c>
      <c r="K413" s="7"/>
    </row>
    <row r="414" spans="1:11" x14ac:dyDescent="0.2">
      <c r="A414" s="17" t="str">
        <f t="shared" si="55"/>
        <v>110</v>
      </c>
      <c r="B414" s="17" t="str">
        <f t="shared" si="56"/>
        <v>81</v>
      </c>
      <c r="C414" s="6">
        <v>1813335110</v>
      </c>
      <c r="D414" s="6" t="s">
        <v>334</v>
      </c>
      <c r="E414" s="7">
        <v>204135</v>
      </c>
      <c r="F414" s="7">
        <v>204135</v>
      </c>
      <c r="I414" s="7">
        <f>F414+G414-H414</f>
        <v>204135</v>
      </c>
      <c r="K414" s="7"/>
    </row>
    <row r="415" spans="1:11" x14ac:dyDescent="0.2">
      <c r="A415" s="17" t="str">
        <f t="shared" si="55"/>
        <v>110</v>
      </c>
      <c r="B415" s="17" t="str">
        <f t="shared" si="56"/>
        <v>81</v>
      </c>
      <c r="C415" s="6">
        <v>1813337110</v>
      </c>
      <c r="D415" s="6" t="s">
        <v>63</v>
      </c>
      <c r="E415" s="7">
        <v>326000</v>
      </c>
      <c r="F415" s="7">
        <v>326000</v>
      </c>
      <c r="I415" s="7">
        <f>F415+G415-H415</f>
        <v>326000</v>
      </c>
      <c r="K415" s="7"/>
    </row>
    <row r="416" spans="1:11" x14ac:dyDescent="0.2">
      <c r="A416" s="17" t="str">
        <f t="shared" si="55"/>
        <v>110</v>
      </c>
      <c r="B416" s="17" t="str">
        <f t="shared" si="56"/>
        <v>81</v>
      </c>
      <c r="C416" s="6">
        <v>1817100110</v>
      </c>
      <c r="D416" s="6" t="s">
        <v>340</v>
      </c>
      <c r="E416" s="7">
        <v>107000</v>
      </c>
      <c r="F416" s="7">
        <v>107000</v>
      </c>
      <c r="I416" s="7">
        <f>F416+G416-H416</f>
        <v>107000</v>
      </c>
      <c r="K416" s="7"/>
    </row>
    <row r="417" spans="1:11" x14ac:dyDescent="0.2">
      <c r="A417" s="17" t="str">
        <f t="shared" si="55"/>
        <v>110</v>
      </c>
      <c r="B417" s="17" t="str">
        <f t="shared" si="56"/>
        <v>81</v>
      </c>
      <c r="C417" s="6">
        <v>1817300110</v>
      </c>
      <c r="D417" s="6" t="s">
        <v>342</v>
      </c>
      <c r="E417" s="7">
        <v>202000</v>
      </c>
      <c r="F417" s="7">
        <v>202000</v>
      </c>
      <c r="I417" s="7">
        <f>F417+G417-H417</f>
        <v>202000</v>
      </c>
      <c r="K417" s="7"/>
    </row>
    <row r="418" spans="1:11" x14ac:dyDescent="0.2">
      <c r="A418" s="17" t="str">
        <f t="shared" si="55"/>
        <v>110</v>
      </c>
      <c r="B418" s="17" t="str">
        <f t="shared" si="56"/>
        <v>81</v>
      </c>
      <c r="C418" s="6">
        <v>1817901110</v>
      </c>
      <c r="D418" s="6" t="s">
        <v>77</v>
      </c>
      <c r="E418" s="7">
        <v>103000</v>
      </c>
      <c r="F418" s="7">
        <v>73000</v>
      </c>
      <c r="I418" s="7">
        <f>F418+G418-H418</f>
        <v>73000</v>
      </c>
      <c r="K418" s="7"/>
    </row>
    <row r="419" spans="1:11" x14ac:dyDescent="0.2">
      <c r="A419" s="17" t="str">
        <f t="shared" si="55"/>
        <v>110</v>
      </c>
      <c r="B419" s="17" t="str">
        <f t="shared" si="56"/>
        <v>81</v>
      </c>
      <c r="C419" s="6">
        <v>1819991110</v>
      </c>
      <c r="D419" s="6" t="s">
        <v>350</v>
      </c>
      <c r="E419" s="7">
        <v>70000</v>
      </c>
      <c r="F419" s="7">
        <v>70000</v>
      </c>
      <c r="I419" s="7">
        <f>F419+G419-H419</f>
        <v>70000</v>
      </c>
      <c r="K419" s="7"/>
    </row>
    <row r="420" spans="1:11" ht="15" x14ac:dyDescent="0.25">
      <c r="A420" s="16"/>
      <c r="B420" s="16"/>
      <c r="C420" s="3" t="s">
        <v>492</v>
      </c>
      <c r="D420" s="3"/>
      <c r="E420" s="14">
        <f>SUM(E399:E419)</f>
        <v>3430797</v>
      </c>
      <c r="F420" s="14">
        <f t="shared" ref="F420:I420" si="57">SUM(F399:F419)</f>
        <v>3410797</v>
      </c>
      <c r="G420" s="14">
        <f t="shared" si="57"/>
        <v>166000</v>
      </c>
      <c r="H420" s="14">
        <f t="shared" si="57"/>
        <v>84982</v>
      </c>
      <c r="I420" s="14">
        <f t="shared" si="57"/>
        <v>3491815</v>
      </c>
      <c r="K420" s="7"/>
    </row>
    <row r="421" spans="1:11" x14ac:dyDescent="0.2">
      <c r="E421" s="7"/>
      <c r="F421" s="7"/>
      <c r="I421" s="7"/>
      <c r="K421" s="7"/>
    </row>
    <row r="422" spans="1:11" x14ac:dyDescent="0.2">
      <c r="A422" s="17" t="str">
        <f t="shared" ref="A422:A453" si="58">MID(C422,8,3)</f>
        <v>420</v>
      </c>
      <c r="B422" s="17" t="str">
        <f t="shared" ref="B422:B453" si="59">MID(C422,2,2)</f>
        <v>81</v>
      </c>
      <c r="C422" s="6">
        <v>1812310420</v>
      </c>
      <c r="D422" s="6" t="s">
        <v>307</v>
      </c>
      <c r="E422" s="7">
        <v>10000</v>
      </c>
      <c r="F422" s="7">
        <v>10000</v>
      </c>
      <c r="I422" s="7">
        <f>F422+G422-H422</f>
        <v>10000</v>
      </c>
      <c r="K422" s="7"/>
    </row>
    <row r="423" spans="1:11" x14ac:dyDescent="0.2">
      <c r="A423" s="17" t="str">
        <f t="shared" si="58"/>
        <v>422</v>
      </c>
      <c r="B423" s="17" t="str">
        <f t="shared" si="59"/>
        <v>81</v>
      </c>
      <c r="C423" s="6">
        <v>1812200422</v>
      </c>
      <c r="D423" s="6" t="s">
        <v>285</v>
      </c>
      <c r="E423" s="7">
        <v>6000</v>
      </c>
      <c r="F423" s="7">
        <v>6000</v>
      </c>
      <c r="I423" s="7">
        <f>F423+G423-H423</f>
        <v>6000</v>
      </c>
      <c r="K423" s="7"/>
    </row>
    <row r="424" spans="1:11" x14ac:dyDescent="0.2">
      <c r="A424" s="17" t="str">
        <f t="shared" si="58"/>
        <v>422</v>
      </c>
      <c r="B424" s="17" t="str">
        <f t="shared" si="59"/>
        <v>81</v>
      </c>
      <c r="C424" s="6">
        <v>1813200422</v>
      </c>
      <c r="D424" s="6" t="s">
        <v>318</v>
      </c>
      <c r="E424" s="6">
        <v>0</v>
      </c>
      <c r="F424" s="6">
        <v>0</v>
      </c>
      <c r="G424" s="8">
        <v>22000</v>
      </c>
      <c r="I424" s="7">
        <f>F424+G424-H424</f>
        <v>22000</v>
      </c>
      <c r="K424" s="7"/>
    </row>
    <row r="425" spans="1:11" x14ac:dyDescent="0.2">
      <c r="A425" s="17" t="str">
        <f t="shared" si="58"/>
        <v>431</v>
      </c>
      <c r="B425" s="17" t="str">
        <f t="shared" si="59"/>
        <v>81</v>
      </c>
      <c r="C425" s="6">
        <v>1812300431</v>
      </c>
      <c r="D425" s="6" t="s">
        <v>297</v>
      </c>
      <c r="E425" s="7">
        <v>7000</v>
      </c>
      <c r="F425" s="7">
        <v>7000</v>
      </c>
      <c r="G425" s="8">
        <v>8000</v>
      </c>
      <c r="I425" s="7">
        <f>F425+G425-H425</f>
        <v>15000</v>
      </c>
      <c r="K425" s="7"/>
    </row>
    <row r="426" spans="1:11" x14ac:dyDescent="0.2">
      <c r="A426" s="17" t="str">
        <f t="shared" si="58"/>
        <v>431</v>
      </c>
      <c r="B426" s="17" t="str">
        <f t="shared" si="59"/>
        <v>81</v>
      </c>
      <c r="C426" s="6">
        <v>1813200431</v>
      </c>
      <c r="D426" s="6" t="s">
        <v>319</v>
      </c>
      <c r="E426" s="7">
        <v>25000</v>
      </c>
      <c r="F426" s="7">
        <v>50000</v>
      </c>
      <c r="G426" s="8">
        <v>6000</v>
      </c>
      <c r="I426" s="7">
        <f>F426+G426-H426</f>
        <v>56000</v>
      </c>
      <c r="K426" s="7"/>
    </row>
    <row r="427" spans="1:11" x14ac:dyDescent="0.2">
      <c r="A427" s="17" t="str">
        <f t="shared" si="58"/>
        <v>432</v>
      </c>
      <c r="B427" s="17" t="str">
        <f t="shared" si="59"/>
        <v>81</v>
      </c>
      <c r="C427" s="6">
        <v>1812200432</v>
      </c>
      <c r="D427" s="6" t="s">
        <v>286</v>
      </c>
      <c r="E427" s="7">
        <v>2000</v>
      </c>
      <c r="F427" s="7">
        <v>2000</v>
      </c>
      <c r="I427" s="7">
        <f>F427+G427-H427</f>
        <v>2000</v>
      </c>
      <c r="K427" s="7"/>
    </row>
    <row r="428" spans="1:11" x14ac:dyDescent="0.2">
      <c r="A428" s="17" t="str">
        <f t="shared" si="58"/>
        <v>432</v>
      </c>
      <c r="B428" s="17" t="str">
        <f t="shared" si="59"/>
        <v>81</v>
      </c>
      <c r="C428" s="6">
        <v>1812300432</v>
      </c>
      <c r="D428" s="6" t="s">
        <v>298</v>
      </c>
      <c r="E428" s="7">
        <v>4000</v>
      </c>
      <c r="F428" s="7">
        <v>4000</v>
      </c>
      <c r="I428" s="7">
        <f>F428+G428-H428</f>
        <v>4000</v>
      </c>
      <c r="K428" s="7"/>
    </row>
    <row r="429" spans="1:11" x14ac:dyDescent="0.2">
      <c r="A429" s="17" t="str">
        <f t="shared" si="58"/>
        <v>432</v>
      </c>
      <c r="B429" s="17" t="str">
        <f t="shared" si="59"/>
        <v>81</v>
      </c>
      <c r="C429" s="6">
        <v>1813200432</v>
      </c>
      <c r="D429" s="6" t="s">
        <v>320</v>
      </c>
      <c r="E429" s="7">
        <v>15000</v>
      </c>
      <c r="F429" s="7">
        <v>15000</v>
      </c>
      <c r="G429" s="8">
        <v>10000</v>
      </c>
      <c r="I429" s="7">
        <f>F429+G429-H429</f>
        <v>25000</v>
      </c>
      <c r="K429" s="7"/>
    </row>
    <row r="430" spans="1:11" x14ac:dyDescent="0.2">
      <c r="A430" s="17" t="str">
        <f t="shared" si="58"/>
        <v>433</v>
      </c>
      <c r="B430" s="17" t="str">
        <f t="shared" si="59"/>
        <v>81</v>
      </c>
      <c r="C430" s="6">
        <v>1812200433</v>
      </c>
      <c r="D430" s="6" t="s">
        <v>287</v>
      </c>
      <c r="E430" s="7">
        <v>6000</v>
      </c>
      <c r="F430" s="7">
        <v>6000</v>
      </c>
      <c r="I430" s="7">
        <f>F430+G430-H430</f>
        <v>6000</v>
      </c>
      <c r="K430" s="7"/>
    </row>
    <row r="431" spans="1:11" x14ac:dyDescent="0.2">
      <c r="A431" s="17" t="str">
        <f t="shared" si="58"/>
        <v>433</v>
      </c>
      <c r="B431" s="17" t="str">
        <f t="shared" si="59"/>
        <v>81</v>
      </c>
      <c r="C431" s="6">
        <v>1812300433</v>
      </c>
      <c r="D431" s="6" t="s">
        <v>299</v>
      </c>
      <c r="E431" s="7">
        <v>10000</v>
      </c>
      <c r="F431" s="7">
        <v>10000</v>
      </c>
      <c r="I431" s="7">
        <f>F431+G431-H431</f>
        <v>10000</v>
      </c>
      <c r="K431" s="7"/>
    </row>
    <row r="432" spans="1:11" x14ac:dyDescent="0.2">
      <c r="A432" s="17" t="str">
        <f t="shared" si="58"/>
        <v>433</v>
      </c>
      <c r="B432" s="17" t="str">
        <f t="shared" si="59"/>
        <v>81</v>
      </c>
      <c r="C432" s="6">
        <v>1813200433</v>
      </c>
      <c r="D432" s="6" t="s">
        <v>321</v>
      </c>
      <c r="G432" s="8">
        <v>20000</v>
      </c>
      <c r="I432" s="7">
        <f>F432+G432-H432</f>
        <v>20000</v>
      </c>
      <c r="K432" s="7"/>
    </row>
    <row r="433" spans="1:11" x14ac:dyDescent="0.2">
      <c r="A433" s="17" t="str">
        <f t="shared" si="58"/>
        <v>441</v>
      </c>
      <c r="B433" s="17" t="str">
        <f t="shared" si="59"/>
        <v>81</v>
      </c>
      <c r="C433" s="6">
        <v>1817500441</v>
      </c>
      <c r="D433" s="6" t="s">
        <v>346</v>
      </c>
      <c r="E433" s="7">
        <v>19208</v>
      </c>
      <c r="F433" s="7">
        <v>19208</v>
      </c>
      <c r="I433" s="7">
        <f>F433+G433-H433</f>
        <v>19208</v>
      </c>
      <c r="K433" s="7"/>
    </row>
    <row r="434" spans="1:11" x14ac:dyDescent="0.2">
      <c r="A434" s="17" t="str">
        <f t="shared" si="58"/>
        <v>470</v>
      </c>
      <c r="B434" s="17" t="str">
        <f t="shared" si="59"/>
        <v>81</v>
      </c>
      <c r="C434" s="6">
        <v>1813200470</v>
      </c>
      <c r="D434" s="6" t="s">
        <v>322</v>
      </c>
      <c r="E434" s="7">
        <v>15000</v>
      </c>
      <c r="F434" s="7">
        <v>15000</v>
      </c>
      <c r="I434" s="7">
        <f>F434+G434-H434</f>
        <v>15000</v>
      </c>
      <c r="K434" s="7"/>
    </row>
    <row r="435" spans="1:11" x14ac:dyDescent="0.2">
      <c r="A435" s="17" t="str">
        <f t="shared" si="58"/>
        <v>521</v>
      </c>
      <c r="B435" s="17" t="str">
        <f t="shared" si="59"/>
        <v>81</v>
      </c>
      <c r="C435" s="6">
        <v>1817300521</v>
      </c>
      <c r="D435" s="6" t="s">
        <v>343</v>
      </c>
      <c r="E435" s="7">
        <v>25000</v>
      </c>
      <c r="F435" s="7">
        <v>25000</v>
      </c>
      <c r="I435" s="7">
        <f>F435+G435-H435</f>
        <v>25000</v>
      </c>
      <c r="K435" s="7"/>
    </row>
    <row r="436" spans="1:11" x14ac:dyDescent="0.2">
      <c r="A436" s="17" t="str">
        <f t="shared" si="58"/>
        <v>541</v>
      </c>
      <c r="B436" s="17" t="str">
        <f t="shared" si="59"/>
        <v>81</v>
      </c>
      <c r="C436" s="6">
        <v>1812200541</v>
      </c>
      <c r="D436" s="6" t="s">
        <v>288</v>
      </c>
      <c r="E436" s="7">
        <v>2000</v>
      </c>
      <c r="F436" s="7">
        <v>2000</v>
      </c>
      <c r="I436" s="7">
        <f>F436+G436-H436</f>
        <v>2000</v>
      </c>
      <c r="K436" s="7"/>
    </row>
    <row r="437" spans="1:11" x14ac:dyDescent="0.2">
      <c r="A437" s="17" t="str">
        <f t="shared" si="58"/>
        <v>541</v>
      </c>
      <c r="B437" s="17" t="str">
        <f t="shared" si="59"/>
        <v>81</v>
      </c>
      <c r="C437" s="6">
        <v>1812300541</v>
      </c>
      <c r="D437" s="6" t="s">
        <v>300</v>
      </c>
      <c r="E437" s="7">
        <v>1000</v>
      </c>
      <c r="F437" s="7">
        <v>1000</v>
      </c>
      <c r="I437" s="7">
        <f>F437+G437-H437</f>
        <v>1000</v>
      </c>
      <c r="K437" s="7"/>
    </row>
    <row r="438" spans="1:11" x14ac:dyDescent="0.2">
      <c r="A438" s="17" t="str">
        <f t="shared" si="58"/>
        <v>541</v>
      </c>
      <c r="B438" s="17" t="str">
        <f t="shared" si="59"/>
        <v>81</v>
      </c>
      <c r="C438" s="6">
        <v>1813200541</v>
      </c>
      <c r="D438" s="6" t="s">
        <v>323</v>
      </c>
      <c r="E438" s="7">
        <v>5000</v>
      </c>
      <c r="F438" s="7">
        <v>5000</v>
      </c>
      <c r="I438" s="7">
        <f>F438+G438-H438</f>
        <v>5000</v>
      </c>
      <c r="K438" s="7"/>
    </row>
    <row r="439" spans="1:11" x14ac:dyDescent="0.2">
      <c r="A439" s="17" t="str">
        <f t="shared" si="58"/>
        <v>560</v>
      </c>
      <c r="B439" s="17" t="str">
        <f t="shared" si="59"/>
        <v>81</v>
      </c>
      <c r="C439" s="6">
        <v>1817300560</v>
      </c>
      <c r="D439" s="6" t="s">
        <v>344</v>
      </c>
      <c r="E439" s="7">
        <v>3000</v>
      </c>
      <c r="F439" s="7">
        <v>3000</v>
      </c>
      <c r="I439" s="7">
        <f>F439+G439-H439</f>
        <v>3000</v>
      </c>
      <c r="K439" s="7"/>
    </row>
    <row r="440" spans="1:11" x14ac:dyDescent="0.2">
      <c r="A440" s="17" t="str">
        <f t="shared" si="58"/>
        <v>720</v>
      </c>
      <c r="B440" s="17" t="str">
        <f t="shared" si="59"/>
        <v>81</v>
      </c>
      <c r="C440" s="6">
        <v>1811100720</v>
      </c>
      <c r="D440" s="6" t="s">
        <v>281</v>
      </c>
      <c r="E440" s="7">
        <v>70000</v>
      </c>
      <c r="F440" s="7">
        <v>70000</v>
      </c>
      <c r="G440" s="8">
        <v>27000</v>
      </c>
      <c r="I440" s="7">
        <f>F440+G440-H440</f>
        <v>97000</v>
      </c>
      <c r="K440" s="7"/>
    </row>
    <row r="441" spans="1:11" x14ac:dyDescent="0.2">
      <c r="A441" s="17" t="str">
        <f t="shared" si="58"/>
        <v>720</v>
      </c>
      <c r="B441" s="17" t="str">
        <f t="shared" si="59"/>
        <v>81</v>
      </c>
      <c r="C441" s="6">
        <v>1812200720</v>
      </c>
      <c r="D441" s="6" t="s">
        <v>289</v>
      </c>
      <c r="E441" s="7">
        <v>12000</v>
      </c>
      <c r="F441" s="7">
        <v>12000</v>
      </c>
      <c r="I441" s="7">
        <f>F441+G441-H441</f>
        <v>12000</v>
      </c>
      <c r="K441" s="7"/>
    </row>
    <row r="442" spans="1:11" x14ac:dyDescent="0.2">
      <c r="A442" s="17" t="str">
        <f t="shared" si="58"/>
        <v>720</v>
      </c>
      <c r="B442" s="17" t="str">
        <f t="shared" si="59"/>
        <v>81</v>
      </c>
      <c r="C442" s="6">
        <v>1812300720</v>
      </c>
      <c r="D442" s="6" t="s">
        <v>301</v>
      </c>
      <c r="E442" s="7">
        <v>12000</v>
      </c>
      <c r="F442" s="7">
        <v>12000</v>
      </c>
      <c r="I442" s="7">
        <f>F442+G442-H442</f>
        <v>12000</v>
      </c>
      <c r="K442" s="7"/>
    </row>
    <row r="443" spans="1:11" x14ac:dyDescent="0.2">
      <c r="A443" s="17" t="str">
        <f t="shared" si="58"/>
        <v>740</v>
      </c>
      <c r="B443" s="17" t="str">
        <f t="shared" si="59"/>
        <v>81</v>
      </c>
      <c r="C443" s="6">
        <v>1812200740</v>
      </c>
      <c r="D443" s="6" t="s">
        <v>290</v>
      </c>
      <c r="E443" s="7">
        <v>6000</v>
      </c>
      <c r="F443" s="7">
        <v>6000</v>
      </c>
      <c r="I443" s="7">
        <f>F443+G443-H443</f>
        <v>6000</v>
      </c>
      <c r="K443" s="7"/>
    </row>
    <row r="444" spans="1:11" x14ac:dyDescent="0.2">
      <c r="A444" s="17" t="str">
        <f t="shared" si="58"/>
        <v>740</v>
      </c>
      <c r="B444" s="17" t="str">
        <f t="shared" si="59"/>
        <v>81</v>
      </c>
      <c r="C444" s="6">
        <v>1812300740</v>
      </c>
      <c r="D444" s="6" t="s">
        <v>302</v>
      </c>
      <c r="I444" s="7">
        <f>F444+G444-H444</f>
        <v>0</v>
      </c>
      <c r="K444" s="7"/>
    </row>
    <row r="445" spans="1:11" x14ac:dyDescent="0.2">
      <c r="A445" s="17" t="str">
        <f t="shared" si="58"/>
        <v>743</v>
      </c>
      <c r="B445" s="17" t="str">
        <f t="shared" si="59"/>
        <v>81</v>
      </c>
      <c r="C445" s="6">
        <v>1813200743</v>
      </c>
      <c r="D445" s="6" t="s">
        <v>324</v>
      </c>
      <c r="E445" s="7">
        <v>5000</v>
      </c>
      <c r="F445" s="7">
        <v>5000</v>
      </c>
      <c r="I445" s="7">
        <f>F445+G445-H445</f>
        <v>5000</v>
      </c>
      <c r="K445" s="7"/>
    </row>
    <row r="446" spans="1:11" x14ac:dyDescent="0.2">
      <c r="A446" s="17" t="str">
        <f t="shared" si="58"/>
        <v>750</v>
      </c>
      <c r="B446" s="17" t="str">
        <f t="shared" si="59"/>
        <v>81</v>
      </c>
      <c r="C446" s="6">
        <v>1812388750</v>
      </c>
      <c r="D446" s="6" t="s">
        <v>312</v>
      </c>
      <c r="E446" s="7">
        <v>80000</v>
      </c>
      <c r="F446" s="7">
        <v>80000</v>
      </c>
      <c r="I446" s="7">
        <f>F446+G446-H446</f>
        <v>80000</v>
      </c>
      <c r="K446" s="7"/>
    </row>
    <row r="447" spans="1:11" x14ac:dyDescent="0.2">
      <c r="A447" s="17" t="str">
        <f t="shared" si="58"/>
        <v>750</v>
      </c>
      <c r="B447" s="17" t="str">
        <f t="shared" si="59"/>
        <v>81</v>
      </c>
      <c r="C447" s="6">
        <v>1812393750</v>
      </c>
      <c r="D447" s="6" t="s">
        <v>313</v>
      </c>
      <c r="F447" s="6">
        <v>60000</v>
      </c>
      <c r="I447" s="7">
        <f>F447+G447-H447</f>
        <v>60000</v>
      </c>
      <c r="K447" s="7"/>
    </row>
    <row r="448" spans="1:11" x14ac:dyDescent="0.2">
      <c r="A448" s="17" t="str">
        <f t="shared" si="58"/>
        <v>750</v>
      </c>
      <c r="B448" s="17" t="str">
        <f t="shared" si="59"/>
        <v>81</v>
      </c>
      <c r="C448" s="6">
        <v>1812520750</v>
      </c>
      <c r="D448" s="6" t="s">
        <v>315</v>
      </c>
      <c r="E448" s="7">
        <v>5000</v>
      </c>
      <c r="F448" s="7">
        <v>5000</v>
      </c>
      <c r="I448" s="7">
        <f>F448+G448-H448</f>
        <v>5000</v>
      </c>
      <c r="K448" s="7"/>
    </row>
    <row r="449" spans="1:11" x14ac:dyDescent="0.2">
      <c r="A449" s="17" t="str">
        <f t="shared" si="58"/>
        <v>750</v>
      </c>
      <c r="B449" s="17" t="str">
        <f t="shared" si="59"/>
        <v>81</v>
      </c>
      <c r="C449" s="6">
        <v>1813200750</v>
      </c>
      <c r="D449" s="6" t="s">
        <v>325</v>
      </c>
      <c r="E449" s="7">
        <v>100000</v>
      </c>
      <c r="F449" s="7">
        <v>100000</v>
      </c>
      <c r="G449" s="8">
        <v>30000</v>
      </c>
      <c r="I449" s="7">
        <f>F449+G449-H449</f>
        <v>130000</v>
      </c>
      <c r="K449" s="7"/>
    </row>
    <row r="450" spans="1:11" x14ac:dyDescent="0.2">
      <c r="A450" s="17" t="str">
        <f t="shared" si="58"/>
        <v>750</v>
      </c>
      <c r="B450" s="17" t="str">
        <f t="shared" si="59"/>
        <v>81</v>
      </c>
      <c r="C450" s="6">
        <v>1813288750</v>
      </c>
      <c r="D450" s="6" t="s">
        <v>331</v>
      </c>
      <c r="E450" s="7">
        <v>80000</v>
      </c>
      <c r="F450" s="7">
        <v>80000</v>
      </c>
      <c r="H450" s="9">
        <v>80000</v>
      </c>
      <c r="I450" s="7">
        <f>F450+G450-H450</f>
        <v>0</v>
      </c>
      <c r="K450" s="7"/>
    </row>
    <row r="451" spans="1:11" x14ac:dyDescent="0.2">
      <c r="A451" s="17" t="str">
        <f t="shared" si="58"/>
        <v>750</v>
      </c>
      <c r="B451" s="17" t="str">
        <f t="shared" si="59"/>
        <v>81</v>
      </c>
      <c r="C451" s="6">
        <v>1813300750</v>
      </c>
      <c r="D451" s="6" t="s">
        <v>332</v>
      </c>
      <c r="E451" s="7">
        <v>550000</v>
      </c>
      <c r="F451" s="7">
        <v>550000</v>
      </c>
      <c r="I451" s="7">
        <f>F451+G451-H451</f>
        <v>550000</v>
      </c>
      <c r="K451" s="7"/>
    </row>
    <row r="452" spans="1:11" x14ac:dyDescent="0.2">
      <c r="A452" s="17" t="str">
        <f t="shared" si="58"/>
        <v>750</v>
      </c>
      <c r="B452" s="17" t="str">
        <f t="shared" si="59"/>
        <v>81</v>
      </c>
      <c r="C452" s="6">
        <v>1817100750</v>
      </c>
      <c r="D452" s="6" t="s">
        <v>341</v>
      </c>
      <c r="E452" s="7">
        <v>230000</v>
      </c>
      <c r="F452" s="7">
        <v>230000</v>
      </c>
      <c r="I452" s="7">
        <f>F452+G452-H452</f>
        <v>230000</v>
      </c>
      <c r="K452" s="7"/>
    </row>
    <row r="453" spans="1:11" x14ac:dyDescent="0.2">
      <c r="A453" s="17" t="str">
        <f t="shared" si="58"/>
        <v>750</v>
      </c>
      <c r="B453" s="17" t="str">
        <f t="shared" si="59"/>
        <v>81</v>
      </c>
      <c r="C453" s="6">
        <v>1817930750</v>
      </c>
      <c r="D453" s="6" t="s">
        <v>349</v>
      </c>
      <c r="E453" s="7">
        <v>62451</v>
      </c>
      <c r="F453" s="7">
        <v>62451</v>
      </c>
      <c r="H453" s="9">
        <v>881</v>
      </c>
      <c r="I453" s="7">
        <f>F453+G453-H453</f>
        <v>61570</v>
      </c>
      <c r="K453" s="7"/>
    </row>
    <row r="454" spans="1:11" x14ac:dyDescent="0.2">
      <c r="A454" s="17" t="str">
        <f t="shared" ref="A454:A478" si="60">MID(C454,8,3)</f>
        <v>760</v>
      </c>
      <c r="B454" s="17" t="str">
        <f t="shared" ref="B454:B478" si="61">MID(C454,2,2)</f>
        <v>81</v>
      </c>
      <c r="C454" s="6">
        <v>1815200760</v>
      </c>
      <c r="D454" s="6" t="s">
        <v>339</v>
      </c>
      <c r="E454" s="7">
        <v>85000</v>
      </c>
      <c r="F454" s="7">
        <v>85000</v>
      </c>
      <c r="I454" s="7">
        <f>F454+G454-H454</f>
        <v>85000</v>
      </c>
      <c r="K454" s="7"/>
    </row>
    <row r="455" spans="1:11" x14ac:dyDescent="0.2">
      <c r="A455" s="17" t="str">
        <f t="shared" si="60"/>
        <v>780</v>
      </c>
      <c r="B455" s="17" t="str">
        <f t="shared" si="61"/>
        <v>81</v>
      </c>
      <c r="C455" s="6">
        <v>1811100780</v>
      </c>
      <c r="D455" s="6" t="s">
        <v>282</v>
      </c>
      <c r="E455" s="7">
        <v>12000</v>
      </c>
      <c r="F455" s="7">
        <v>12000</v>
      </c>
      <c r="G455" s="8">
        <v>5000</v>
      </c>
      <c r="I455" s="7">
        <f>F455+G455-H455</f>
        <v>17000</v>
      </c>
      <c r="K455" s="7"/>
    </row>
    <row r="456" spans="1:11" x14ac:dyDescent="0.2">
      <c r="A456" s="17" t="str">
        <f t="shared" si="60"/>
        <v>780</v>
      </c>
      <c r="B456" s="17" t="str">
        <f t="shared" si="61"/>
        <v>81</v>
      </c>
      <c r="C456" s="6">
        <v>1812200780</v>
      </c>
      <c r="D456" s="6" t="s">
        <v>291</v>
      </c>
      <c r="E456" s="7">
        <v>75000</v>
      </c>
      <c r="F456" s="7">
        <v>75000</v>
      </c>
      <c r="I456" s="7">
        <f>F456+G456-H456</f>
        <v>75000</v>
      </c>
      <c r="K456" s="7"/>
    </row>
    <row r="457" spans="1:11" x14ac:dyDescent="0.2">
      <c r="A457" s="17" t="str">
        <f t="shared" si="60"/>
        <v>780</v>
      </c>
      <c r="B457" s="17" t="str">
        <f t="shared" si="61"/>
        <v>81</v>
      </c>
      <c r="C457" s="6">
        <v>1812210780</v>
      </c>
      <c r="D457" s="6" t="s">
        <v>292</v>
      </c>
      <c r="E457" s="7">
        <v>33000</v>
      </c>
      <c r="F457" s="7">
        <v>33000</v>
      </c>
      <c r="I457" s="7">
        <f>F457+G457-H457</f>
        <v>33000</v>
      </c>
      <c r="K457" s="7"/>
    </row>
    <row r="458" spans="1:11" x14ac:dyDescent="0.2">
      <c r="A458" s="17" t="str">
        <f t="shared" si="60"/>
        <v>780</v>
      </c>
      <c r="B458" s="17" t="str">
        <f t="shared" si="61"/>
        <v>81</v>
      </c>
      <c r="C458" s="6">
        <v>1812333780</v>
      </c>
      <c r="D458" s="6" t="s">
        <v>309</v>
      </c>
      <c r="I458" s="7">
        <f>F458+G458-H458</f>
        <v>0</v>
      </c>
      <c r="K458" s="7"/>
    </row>
    <row r="459" spans="1:11" x14ac:dyDescent="0.2">
      <c r="A459" s="17" t="str">
        <f t="shared" si="60"/>
        <v>780</v>
      </c>
      <c r="B459" s="17" t="str">
        <f t="shared" si="61"/>
        <v>81</v>
      </c>
      <c r="C459" s="6">
        <v>1812510780</v>
      </c>
      <c r="D459" s="6" t="s">
        <v>465</v>
      </c>
      <c r="E459" s="7">
        <v>12000</v>
      </c>
      <c r="F459" s="7">
        <v>12000</v>
      </c>
      <c r="I459" s="7">
        <f>F459+G459-H459</f>
        <v>12000</v>
      </c>
      <c r="K459" s="7"/>
    </row>
    <row r="460" spans="1:11" x14ac:dyDescent="0.2">
      <c r="A460" s="17" t="str">
        <f t="shared" si="60"/>
        <v>780</v>
      </c>
      <c r="B460" s="17" t="str">
        <f t="shared" si="61"/>
        <v>81</v>
      </c>
      <c r="C460" s="6">
        <v>1813200780</v>
      </c>
      <c r="D460" s="6" t="s">
        <v>326</v>
      </c>
      <c r="E460" s="7">
        <v>4000</v>
      </c>
      <c r="F460" s="7">
        <v>4000</v>
      </c>
      <c r="I460" s="7">
        <f>F460+G460-H460</f>
        <v>4000</v>
      </c>
      <c r="K460" s="7"/>
    </row>
    <row r="461" spans="1:11" x14ac:dyDescent="0.2">
      <c r="A461" s="17" t="str">
        <f t="shared" si="60"/>
        <v>780</v>
      </c>
      <c r="B461" s="17" t="str">
        <f t="shared" si="61"/>
        <v>81</v>
      </c>
      <c r="C461" s="6">
        <v>1813203780</v>
      </c>
      <c r="D461" s="6" t="s">
        <v>327</v>
      </c>
      <c r="E461" s="7">
        <v>3000</v>
      </c>
      <c r="F461" s="7">
        <v>3000</v>
      </c>
      <c r="I461" s="7">
        <f>F461+G461-H461</f>
        <v>3000</v>
      </c>
      <c r="K461" s="7"/>
    </row>
    <row r="462" spans="1:11" x14ac:dyDescent="0.2">
      <c r="A462" s="17" t="str">
        <f t="shared" si="60"/>
        <v>780</v>
      </c>
      <c r="B462" s="17" t="str">
        <f t="shared" si="61"/>
        <v>81</v>
      </c>
      <c r="C462" s="6">
        <v>1813207780</v>
      </c>
      <c r="D462" s="6" t="s">
        <v>328</v>
      </c>
      <c r="E462" s="7">
        <v>6000</v>
      </c>
      <c r="F462" s="7">
        <v>6000</v>
      </c>
      <c r="I462" s="7">
        <f>F462+G462-H462</f>
        <v>6000</v>
      </c>
      <c r="K462" s="7"/>
    </row>
    <row r="463" spans="1:11" x14ac:dyDescent="0.2">
      <c r="A463" s="17" t="str">
        <f t="shared" si="60"/>
        <v>780</v>
      </c>
      <c r="B463" s="17" t="str">
        <f t="shared" si="61"/>
        <v>81</v>
      </c>
      <c r="C463" s="6">
        <v>1813267780</v>
      </c>
      <c r="D463" s="6" t="s">
        <v>329</v>
      </c>
      <c r="E463" s="7">
        <v>20000</v>
      </c>
      <c r="F463" s="7">
        <v>20000</v>
      </c>
      <c r="G463" s="8">
        <v>3000</v>
      </c>
      <c r="I463" s="7">
        <f>F463+G463-H463</f>
        <v>23000</v>
      </c>
      <c r="K463" s="7"/>
    </row>
    <row r="464" spans="1:11" x14ac:dyDescent="0.2">
      <c r="A464" s="17" t="str">
        <f t="shared" si="60"/>
        <v>780</v>
      </c>
      <c r="B464" s="17" t="str">
        <f t="shared" si="61"/>
        <v>81</v>
      </c>
      <c r="C464" s="6">
        <v>1813300780</v>
      </c>
      <c r="D464" s="6" t="s">
        <v>333</v>
      </c>
      <c r="E464" s="7">
        <v>28630</v>
      </c>
      <c r="F464" s="7">
        <v>28630</v>
      </c>
      <c r="I464" s="7">
        <f>F464+G464-H464</f>
        <v>28630</v>
      </c>
      <c r="K464" s="7"/>
    </row>
    <row r="465" spans="1:11" x14ac:dyDescent="0.2">
      <c r="A465" s="17" t="str">
        <f t="shared" si="60"/>
        <v>780</v>
      </c>
      <c r="B465" s="17" t="str">
        <f t="shared" si="61"/>
        <v>81</v>
      </c>
      <c r="C465" s="6">
        <v>1813410780</v>
      </c>
      <c r="D465" s="6" t="s">
        <v>335</v>
      </c>
      <c r="E465" s="7">
        <v>20000</v>
      </c>
      <c r="F465" s="7">
        <v>10000</v>
      </c>
      <c r="I465" s="7">
        <f>F465+G465-H465</f>
        <v>10000</v>
      </c>
      <c r="K465" s="7"/>
    </row>
    <row r="466" spans="1:11" x14ac:dyDescent="0.2">
      <c r="A466" s="17" t="str">
        <f t="shared" si="60"/>
        <v>780</v>
      </c>
      <c r="B466" s="17" t="str">
        <f t="shared" si="61"/>
        <v>81</v>
      </c>
      <c r="C466" s="6">
        <v>1813666780</v>
      </c>
      <c r="D466" s="6" t="s">
        <v>336</v>
      </c>
      <c r="E466" s="7">
        <v>42000</v>
      </c>
      <c r="F466" s="7">
        <v>82000</v>
      </c>
      <c r="H466" s="9">
        <v>40000</v>
      </c>
      <c r="I466" s="7">
        <f>F466+G466-H466</f>
        <v>42000</v>
      </c>
      <c r="K466" s="7"/>
    </row>
    <row r="467" spans="1:11" x14ac:dyDescent="0.2">
      <c r="A467" s="17" t="str">
        <f t="shared" si="60"/>
        <v>780</v>
      </c>
      <c r="B467" s="17" t="str">
        <f t="shared" si="61"/>
        <v>81</v>
      </c>
      <c r="C467" s="6">
        <v>1813898780</v>
      </c>
      <c r="D467" s="6" t="s">
        <v>337</v>
      </c>
      <c r="E467" s="7">
        <v>117000</v>
      </c>
      <c r="F467" s="7">
        <v>117000</v>
      </c>
      <c r="I467" s="7">
        <f>F467+G467-H467</f>
        <v>117000</v>
      </c>
      <c r="K467" s="7"/>
    </row>
    <row r="468" spans="1:11" x14ac:dyDescent="0.2">
      <c r="A468" s="17" t="str">
        <f t="shared" si="60"/>
        <v>780</v>
      </c>
      <c r="B468" s="17" t="str">
        <f t="shared" si="61"/>
        <v>81</v>
      </c>
      <c r="C468" s="6">
        <v>1813998780</v>
      </c>
      <c r="D468" s="6" t="s">
        <v>338</v>
      </c>
      <c r="E468" s="7">
        <v>33000</v>
      </c>
      <c r="F468" s="7">
        <v>33000</v>
      </c>
      <c r="I468" s="7">
        <f>F468+G468-H468</f>
        <v>33000</v>
      </c>
      <c r="K468" s="7"/>
    </row>
    <row r="469" spans="1:11" x14ac:dyDescent="0.2">
      <c r="A469" s="17" t="str">
        <f t="shared" si="60"/>
        <v>780</v>
      </c>
      <c r="B469" s="17" t="str">
        <f t="shared" si="61"/>
        <v>81</v>
      </c>
      <c r="C469" s="6">
        <v>1817800780</v>
      </c>
      <c r="D469" s="6" t="s">
        <v>347</v>
      </c>
      <c r="E469" s="7">
        <v>130000</v>
      </c>
      <c r="F469" s="7">
        <v>130000</v>
      </c>
      <c r="I469" s="7">
        <f>F469+G469-H469</f>
        <v>130000</v>
      </c>
      <c r="K469" s="7"/>
    </row>
    <row r="470" spans="1:11" x14ac:dyDescent="0.2">
      <c r="A470" s="17" t="str">
        <f t="shared" si="60"/>
        <v>780</v>
      </c>
      <c r="B470" s="17" t="str">
        <f t="shared" si="61"/>
        <v>81</v>
      </c>
      <c r="C470" s="6">
        <v>1817810780</v>
      </c>
      <c r="D470" s="6" t="s">
        <v>348</v>
      </c>
      <c r="E470" s="7">
        <v>50000</v>
      </c>
      <c r="F470" s="7">
        <v>50000</v>
      </c>
      <c r="I470" s="7">
        <f>F470+G470-H470</f>
        <v>50000</v>
      </c>
      <c r="K470" s="7"/>
    </row>
    <row r="471" spans="1:11" x14ac:dyDescent="0.2">
      <c r="A471" s="17" t="str">
        <f t="shared" si="60"/>
        <v>810</v>
      </c>
      <c r="B471" s="17" t="str">
        <f t="shared" si="61"/>
        <v>81</v>
      </c>
      <c r="C471" s="6">
        <v>1812300810</v>
      </c>
      <c r="D471" s="6" t="s">
        <v>303</v>
      </c>
      <c r="E471" s="7">
        <v>450000</v>
      </c>
      <c r="F471" s="7">
        <v>450000</v>
      </c>
      <c r="G471" s="8">
        <v>400000</v>
      </c>
      <c r="I471" s="7">
        <f>F471+G471-H471</f>
        <v>850000</v>
      </c>
      <c r="K471" s="7"/>
    </row>
    <row r="472" spans="1:11" x14ac:dyDescent="0.2">
      <c r="A472" s="17" t="str">
        <f t="shared" si="60"/>
        <v>810</v>
      </c>
      <c r="B472" s="17" t="str">
        <f t="shared" si="61"/>
        <v>81</v>
      </c>
      <c r="C472" s="6">
        <v>1812301810</v>
      </c>
      <c r="D472" s="6" t="s">
        <v>305</v>
      </c>
      <c r="E472" s="7">
        <v>301000</v>
      </c>
      <c r="F472" s="7">
        <v>301000</v>
      </c>
      <c r="I472" s="7">
        <f>F472+G472-H472</f>
        <v>301000</v>
      </c>
      <c r="K472" s="7"/>
    </row>
    <row r="473" spans="1:11" x14ac:dyDescent="0.2">
      <c r="A473" s="17" t="str">
        <f t="shared" si="60"/>
        <v>810</v>
      </c>
      <c r="B473" s="17" t="str">
        <f t="shared" si="61"/>
        <v>81</v>
      </c>
      <c r="C473" s="6">
        <v>1813200810</v>
      </c>
      <c r="D473" s="6" t="s">
        <v>48</v>
      </c>
      <c r="E473" s="6">
        <v>0</v>
      </c>
      <c r="F473" s="6">
        <v>40000</v>
      </c>
      <c r="I473" s="7">
        <f>F473+G473-H473</f>
        <v>40000</v>
      </c>
      <c r="K473" s="7"/>
    </row>
    <row r="474" spans="1:11" x14ac:dyDescent="0.2">
      <c r="A474" s="17" t="str">
        <f t="shared" si="60"/>
        <v>850</v>
      </c>
      <c r="B474" s="17" t="str">
        <f t="shared" si="61"/>
        <v>81</v>
      </c>
      <c r="C474" s="6">
        <v>1816800850</v>
      </c>
      <c r="D474" s="6" t="s">
        <v>67</v>
      </c>
      <c r="E474" s="7">
        <v>100000</v>
      </c>
      <c r="F474" s="7">
        <v>100000</v>
      </c>
      <c r="I474" s="7">
        <f>F474+G474-H474</f>
        <v>100000</v>
      </c>
      <c r="K474" s="7"/>
    </row>
    <row r="475" spans="1:11" x14ac:dyDescent="0.2">
      <c r="A475" s="17" t="str">
        <f t="shared" si="60"/>
        <v>900</v>
      </c>
      <c r="B475" s="17" t="str">
        <f t="shared" si="61"/>
        <v>81</v>
      </c>
      <c r="C475" s="6">
        <v>1812333900</v>
      </c>
      <c r="D475" s="6" t="s">
        <v>310</v>
      </c>
      <c r="E475" s="7">
        <v>15000</v>
      </c>
      <c r="F475" s="7">
        <v>15000</v>
      </c>
      <c r="H475" s="9">
        <v>10000</v>
      </c>
      <c r="I475" s="7">
        <f>F475+G475-H475</f>
        <v>5000</v>
      </c>
      <c r="K475" s="7"/>
    </row>
    <row r="476" spans="1:11" x14ac:dyDescent="0.2">
      <c r="A476" s="17" t="str">
        <f t="shared" si="60"/>
        <v>920</v>
      </c>
      <c r="B476" s="17" t="str">
        <f t="shared" si="61"/>
        <v>81</v>
      </c>
      <c r="C476" s="6">
        <v>1817400920</v>
      </c>
      <c r="D476" s="6" t="s">
        <v>345</v>
      </c>
      <c r="E476" s="7">
        <v>7000</v>
      </c>
      <c r="F476" s="7">
        <v>7000</v>
      </c>
      <c r="I476" s="7">
        <f>F476+G476-H476</f>
        <v>7000</v>
      </c>
      <c r="K476" s="7"/>
    </row>
    <row r="477" spans="1:11" x14ac:dyDescent="0.2">
      <c r="A477" s="17" t="str">
        <f t="shared" si="60"/>
        <v>930</v>
      </c>
      <c r="B477" s="17" t="str">
        <f t="shared" si="61"/>
        <v>81</v>
      </c>
      <c r="C477" s="6">
        <v>1812266930</v>
      </c>
      <c r="D477" s="6" t="s">
        <v>295</v>
      </c>
      <c r="E477" s="7">
        <v>14535</v>
      </c>
      <c r="F477" s="7">
        <v>14535</v>
      </c>
      <c r="I477" s="7">
        <f>F477+G477-H477</f>
        <v>14535</v>
      </c>
      <c r="K477" s="7"/>
    </row>
    <row r="478" spans="1:11" x14ac:dyDescent="0.2">
      <c r="A478" s="17" t="str">
        <f t="shared" si="60"/>
        <v>930</v>
      </c>
      <c r="B478" s="17" t="str">
        <f t="shared" si="61"/>
        <v>81</v>
      </c>
      <c r="C478" s="6">
        <v>1812300930</v>
      </c>
      <c r="D478" s="6" t="s">
        <v>304</v>
      </c>
      <c r="E478" s="7">
        <v>15000</v>
      </c>
      <c r="F478" s="7">
        <v>15000</v>
      </c>
      <c r="I478" s="7">
        <f>F478+G478-H478</f>
        <v>15000</v>
      </c>
      <c r="K478" s="7"/>
    </row>
    <row r="479" spans="1:11" s="1" customFormat="1" ht="15" x14ac:dyDescent="0.25">
      <c r="A479" s="16"/>
      <c r="B479" s="16"/>
      <c r="C479" s="3"/>
      <c r="D479" s="3" t="s">
        <v>495</v>
      </c>
      <c r="E479" s="14">
        <f>SUM(E422:E478)</f>
        <v>2940824</v>
      </c>
      <c r="F479" s="14">
        <f t="shared" ref="F479:I479" si="62">SUM(F422:F478)</f>
        <v>3095824</v>
      </c>
      <c r="G479" s="14">
        <f t="shared" si="62"/>
        <v>531000</v>
      </c>
      <c r="H479" s="14">
        <f t="shared" si="62"/>
        <v>130881</v>
      </c>
      <c r="I479" s="14">
        <f t="shared" si="62"/>
        <v>3495943</v>
      </c>
      <c r="J479" s="3"/>
      <c r="K479" s="14"/>
    </row>
    <row r="480" spans="1:11" s="1" customFormat="1" ht="15" x14ac:dyDescent="0.25">
      <c r="A480" s="16"/>
      <c r="B480" s="16"/>
      <c r="C480" s="3"/>
      <c r="D480" s="3" t="s">
        <v>502</v>
      </c>
      <c r="E480" s="14">
        <f>E479+E420</f>
        <v>6371621</v>
      </c>
      <c r="F480" s="14">
        <f t="shared" ref="F480:I480" si="63">F479+F420</f>
        <v>6506621</v>
      </c>
      <c r="G480" s="14">
        <f t="shared" si="63"/>
        <v>697000</v>
      </c>
      <c r="H480" s="14">
        <f t="shared" si="63"/>
        <v>215863</v>
      </c>
      <c r="I480" s="14">
        <f t="shared" si="63"/>
        <v>6987758</v>
      </c>
      <c r="J480" s="3"/>
      <c r="K480" s="14"/>
    </row>
    <row r="481" spans="1:11" s="1" customFormat="1" ht="15" x14ac:dyDescent="0.25">
      <c r="A481" s="16"/>
      <c r="B481" s="16"/>
      <c r="C481" s="3"/>
      <c r="D481" s="3"/>
      <c r="E481" s="14"/>
      <c r="F481" s="14"/>
      <c r="G481" s="14"/>
      <c r="H481" s="14"/>
      <c r="I481" s="14"/>
      <c r="J481" s="3"/>
      <c r="K481" s="14"/>
    </row>
    <row r="482" spans="1:11" x14ac:dyDescent="0.2">
      <c r="A482" s="17" t="str">
        <f t="shared" ref="A482:A494" si="64">MID(C482,8,3)</f>
        <v>110</v>
      </c>
      <c r="B482" s="17" t="str">
        <f t="shared" ref="B482:B494" si="65">MID(C482,2,2)</f>
        <v>84</v>
      </c>
      <c r="C482" s="6">
        <v>1841000110</v>
      </c>
      <c r="D482" s="6" t="s">
        <v>389</v>
      </c>
      <c r="E482" s="7">
        <v>1042000</v>
      </c>
      <c r="F482" s="7">
        <v>1042000</v>
      </c>
      <c r="G482" s="8">
        <v>13000</v>
      </c>
      <c r="I482" s="7">
        <f>F482+G482-H482</f>
        <v>1055000</v>
      </c>
      <c r="K482" s="7"/>
    </row>
    <row r="483" spans="1:11" x14ac:dyDescent="0.2">
      <c r="A483" s="17" t="str">
        <f t="shared" si="64"/>
        <v>110</v>
      </c>
      <c r="B483" s="17" t="str">
        <f t="shared" si="65"/>
        <v>84</v>
      </c>
      <c r="C483" s="6">
        <v>1841220110</v>
      </c>
      <c r="D483" s="6" t="s">
        <v>392</v>
      </c>
      <c r="E483" s="6">
        <v>0</v>
      </c>
      <c r="F483" s="6">
        <v>0</v>
      </c>
      <c r="I483" s="7">
        <f>F483+G483-H483</f>
        <v>0</v>
      </c>
      <c r="K483" s="7"/>
    </row>
    <row r="484" spans="1:11" x14ac:dyDescent="0.2">
      <c r="A484" s="17" t="str">
        <f t="shared" si="64"/>
        <v>110</v>
      </c>
      <c r="B484" s="17" t="str">
        <f t="shared" si="65"/>
        <v>84</v>
      </c>
      <c r="C484" s="6">
        <v>1843500110</v>
      </c>
      <c r="D484" s="6" t="s">
        <v>104</v>
      </c>
      <c r="E484" s="7">
        <v>155000</v>
      </c>
      <c r="F484" s="7">
        <v>155000</v>
      </c>
      <c r="I484" s="7">
        <f>F484+G484-H484</f>
        <v>155000</v>
      </c>
      <c r="K484" s="7"/>
    </row>
    <row r="485" spans="1:11" x14ac:dyDescent="0.2">
      <c r="A485" s="17" t="str">
        <f t="shared" si="64"/>
        <v>110</v>
      </c>
      <c r="B485" s="17" t="str">
        <f t="shared" si="65"/>
        <v>84</v>
      </c>
      <c r="C485" s="6">
        <v>1843510110</v>
      </c>
      <c r="D485" s="6" t="s">
        <v>401</v>
      </c>
      <c r="E485" s="7">
        <v>120000</v>
      </c>
      <c r="F485" s="7">
        <v>120000</v>
      </c>
      <c r="I485" s="7">
        <f>F485+G485-H485</f>
        <v>120000</v>
      </c>
      <c r="K485" s="7"/>
    </row>
    <row r="486" spans="1:11" x14ac:dyDescent="0.2">
      <c r="A486" s="17" t="str">
        <f t="shared" si="64"/>
        <v>110</v>
      </c>
      <c r="B486" s="17" t="str">
        <f t="shared" si="65"/>
        <v>84</v>
      </c>
      <c r="C486" s="6">
        <v>1843900110</v>
      </c>
      <c r="D486" s="6" t="s">
        <v>404</v>
      </c>
      <c r="E486" s="7">
        <v>850000</v>
      </c>
      <c r="F486" s="7">
        <v>1031000</v>
      </c>
      <c r="I486" s="7">
        <f>F486+G486-H486</f>
        <v>1031000</v>
      </c>
      <c r="K486" s="7"/>
    </row>
    <row r="487" spans="1:11" x14ac:dyDescent="0.2">
      <c r="A487" s="17" t="str">
        <f t="shared" si="64"/>
        <v>110</v>
      </c>
      <c r="B487" s="17" t="str">
        <f t="shared" si="65"/>
        <v>84</v>
      </c>
      <c r="C487" s="6">
        <v>1843901110</v>
      </c>
      <c r="D487" s="6" t="s">
        <v>405</v>
      </c>
      <c r="E487" s="7">
        <v>30000</v>
      </c>
      <c r="F487" s="7">
        <v>30000</v>
      </c>
      <c r="I487" s="7">
        <f>F487+G487-H487</f>
        <v>30000</v>
      </c>
      <c r="K487" s="7"/>
    </row>
    <row r="488" spans="1:11" x14ac:dyDescent="0.2">
      <c r="A488" s="17" t="str">
        <f t="shared" si="64"/>
        <v>110</v>
      </c>
      <c r="B488" s="17" t="str">
        <f t="shared" si="65"/>
        <v>84</v>
      </c>
      <c r="C488" s="6">
        <v>1844440110</v>
      </c>
      <c r="D488" s="6" t="s">
        <v>418</v>
      </c>
      <c r="E488" s="7">
        <v>28000</v>
      </c>
      <c r="F488" s="7">
        <v>28000</v>
      </c>
      <c r="I488" s="7">
        <f>F488+G488-H488</f>
        <v>28000</v>
      </c>
      <c r="K488" s="7"/>
    </row>
    <row r="489" spans="1:11" x14ac:dyDescent="0.2">
      <c r="A489" s="17" t="str">
        <f t="shared" si="64"/>
        <v>110</v>
      </c>
      <c r="B489" s="17" t="str">
        <f t="shared" si="65"/>
        <v>84</v>
      </c>
      <c r="C489" s="6">
        <v>1844501110</v>
      </c>
      <c r="D489" s="6" t="s">
        <v>419</v>
      </c>
      <c r="E489" s="7">
        <v>145000</v>
      </c>
      <c r="F489" s="7">
        <v>145000</v>
      </c>
      <c r="I489" s="7">
        <f>F489+G489-H489</f>
        <v>145000</v>
      </c>
      <c r="K489" s="7"/>
    </row>
    <row r="490" spans="1:11" x14ac:dyDescent="0.2">
      <c r="A490" s="17" t="str">
        <f t="shared" si="64"/>
        <v>110</v>
      </c>
      <c r="B490" s="17" t="str">
        <f t="shared" si="65"/>
        <v>84</v>
      </c>
      <c r="C490" s="6">
        <v>1844511110</v>
      </c>
      <c r="D490" s="6" t="s">
        <v>421</v>
      </c>
      <c r="E490" s="7">
        <v>47000</v>
      </c>
      <c r="F490" s="7">
        <v>47000</v>
      </c>
      <c r="I490" s="7">
        <f>F490+G490-H490</f>
        <v>47000</v>
      </c>
      <c r="K490" s="7"/>
    </row>
    <row r="491" spans="1:11" x14ac:dyDescent="0.2">
      <c r="A491" s="17" t="str">
        <f t="shared" si="64"/>
        <v>110</v>
      </c>
      <c r="B491" s="17" t="str">
        <f t="shared" si="65"/>
        <v>84</v>
      </c>
      <c r="C491" s="6">
        <v>1847100110</v>
      </c>
      <c r="D491" s="6" t="s">
        <v>475</v>
      </c>
      <c r="E491" s="7"/>
      <c r="F491" s="7">
        <v>60000</v>
      </c>
      <c r="H491" s="9">
        <v>30000</v>
      </c>
      <c r="I491" s="7">
        <f>F491+G491-H491</f>
        <v>30000</v>
      </c>
      <c r="K491" s="7"/>
    </row>
    <row r="492" spans="1:11" x14ac:dyDescent="0.2">
      <c r="A492" s="17" t="str">
        <f t="shared" si="64"/>
        <v>110</v>
      </c>
      <c r="B492" s="17" t="str">
        <f t="shared" si="65"/>
        <v>84</v>
      </c>
      <c r="C492" s="6">
        <v>1847171110</v>
      </c>
      <c r="D492" s="6" t="s">
        <v>429</v>
      </c>
      <c r="E492" s="7">
        <v>70000</v>
      </c>
      <c r="F492" s="7">
        <v>70000</v>
      </c>
      <c r="H492" s="9">
        <v>40000</v>
      </c>
      <c r="I492" s="7">
        <f>F492+G492-H492</f>
        <v>30000</v>
      </c>
      <c r="K492" s="7"/>
    </row>
    <row r="493" spans="1:11" x14ac:dyDescent="0.2">
      <c r="A493" s="17" t="str">
        <f t="shared" si="64"/>
        <v>110</v>
      </c>
      <c r="B493" s="17" t="str">
        <f t="shared" si="65"/>
        <v>84</v>
      </c>
      <c r="C493" s="6">
        <v>1847777110</v>
      </c>
      <c r="D493" s="6" t="s">
        <v>473</v>
      </c>
      <c r="E493" s="7"/>
      <c r="F493" s="7">
        <v>50000</v>
      </c>
      <c r="H493" s="9">
        <v>50000</v>
      </c>
      <c r="I493" s="7">
        <f>F493+G493-H493</f>
        <v>0</v>
      </c>
      <c r="K493" s="7"/>
    </row>
    <row r="494" spans="1:11" x14ac:dyDescent="0.2">
      <c r="A494" s="17" t="str">
        <f t="shared" si="64"/>
        <v>110</v>
      </c>
      <c r="B494" s="17" t="str">
        <f t="shared" si="65"/>
        <v>84</v>
      </c>
      <c r="C494" s="6">
        <v>1848310110</v>
      </c>
      <c r="D494" s="6" t="s">
        <v>435</v>
      </c>
      <c r="E494" s="7">
        <v>70000</v>
      </c>
      <c r="F494" s="7">
        <v>70000</v>
      </c>
      <c r="H494" s="9">
        <v>18000</v>
      </c>
      <c r="I494" s="7">
        <f>F494+G494-H494</f>
        <v>52000</v>
      </c>
      <c r="K494" s="7"/>
    </row>
    <row r="495" spans="1:11" ht="15" x14ac:dyDescent="0.25">
      <c r="A495" s="16"/>
      <c r="B495" s="16"/>
      <c r="C495" s="3"/>
      <c r="D495" s="3" t="s">
        <v>493</v>
      </c>
      <c r="E495" s="14">
        <f>SUM(E482:E494)</f>
        <v>2557000</v>
      </c>
      <c r="F495" s="14">
        <f t="shared" ref="F495:I495" si="66">SUM(F482:F494)</f>
        <v>2848000</v>
      </c>
      <c r="G495" s="14">
        <f t="shared" si="66"/>
        <v>13000</v>
      </c>
      <c r="H495" s="14">
        <f t="shared" si="66"/>
        <v>138000</v>
      </c>
      <c r="I495" s="14">
        <f t="shared" si="66"/>
        <v>2723000</v>
      </c>
      <c r="K495" s="7"/>
    </row>
    <row r="496" spans="1:11" x14ac:dyDescent="0.2">
      <c r="E496" s="7"/>
      <c r="F496" s="7"/>
      <c r="I496" s="7"/>
      <c r="K496" s="7"/>
    </row>
    <row r="497" spans="1:11" x14ac:dyDescent="0.2">
      <c r="A497" s="17" t="str">
        <f t="shared" ref="A497:A528" si="67">MID(C497,8,3)</f>
        <v>431</v>
      </c>
      <c r="B497" s="17" t="str">
        <f t="shared" ref="B497:B528" si="68">MID(C497,2,2)</f>
        <v>84</v>
      </c>
      <c r="C497" s="6">
        <v>1843950431</v>
      </c>
      <c r="D497" s="6" t="s">
        <v>410</v>
      </c>
      <c r="E497" s="7">
        <v>25000</v>
      </c>
      <c r="F497" s="7">
        <v>25000</v>
      </c>
      <c r="I497" s="7">
        <f>F497+G497-H497</f>
        <v>25000</v>
      </c>
      <c r="K497" s="7"/>
    </row>
    <row r="498" spans="1:11" x14ac:dyDescent="0.2">
      <c r="A498" s="17" t="str">
        <f t="shared" si="67"/>
        <v>431</v>
      </c>
      <c r="B498" s="17" t="str">
        <f t="shared" si="68"/>
        <v>84</v>
      </c>
      <c r="C498" s="6">
        <v>1844000431</v>
      </c>
      <c r="D498" s="6" t="s">
        <v>411</v>
      </c>
      <c r="E498" s="7">
        <v>8000</v>
      </c>
      <c r="F498" s="7">
        <v>8000</v>
      </c>
      <c r="I498" s="7">
        <f>F498+G498-H498</f>
        <v>8000</v>
      </c>
      <c r="K498" s="7"/>
    </row>
    <row r="499" spans="1:11" x14ac:dyDescent="0.2">
      <c r="A499" s="17" t="str">
        <f t="shared" si="67"/>
        <v>440</v>
      </c>
      <c r="B499" s="17" t="str">
        <f t="shared" si="68"/>
        <v>84</v>
      </c>
      <c r="C499" s="6">
        <v>1843910440</v>
      </c>
      <c r="D499" s="6" t="s">
        <v>406</v>
      </c>
      <c r="E499" s="7">
        <v>4000</v>
      </c>
      <c r="F499" s="7">
        <v>4000</v>
      </c>
      <c r="I499" s="7">
        <f>F499+G499-H499</f>
        <v>4000</v>
      </c>
      <c r="K499" s="7"/>
    </row>
    <row r="500" spans="1:11" x14ac:dyDescent="0.2">
      <c r="A500" s="17" t="str">
        <f t="shared" si="67"/>
        <v>520</v>
      </c>
      <c r="B500" s="17" t="str">
        <f t="shared" si="68"/>
        <v>84</v>
      </c>
      <c r="C500" s="6">
        <v>1846800520</v>
      </c>
      <c r="D500" s="6" t="s">
        <v>427</v>
      </c>
      <c r="E500" s="7">
        <v>5000</v>
      </c>
      <c r="F500" s="7">
        <v>5000</v>
      </c>
      <c r="G500" s="8">
        <v>8000</v>
      </c>
      <c r="I500" s="7">
        <f>F500+G500-H500</f>
        <v>13000</v>
      </c>
      <c r="K500" s="7"/>
    </row>
    <row r="501" spans="1:11" x14ac:dyDescent="0.2">
      <c r="A501" s="17" t="str">
        <f t="shared" si="67"/>
        <v>541</v>
      </c>
      <c r="B501" s="17" t="str">
        <f t="shared" si="68"/>
        <v>84</v>
      </c>
      <c r="C501" s="6">
        <v>1841000541</v>
      </c>
      <c r="D501" s="6" t="s">
        <v>390</v>
      </c>
      <c r="E501" s="7">
        <v>1000</v>
      </c>
      <c r="F501" s="7">
        <v>1000</v>
      </c>
      <c r="I501" s="7">
        <f>F501+G501-H501</f>
        <v>1000</v>
      </c>
      <c r="K501" s="7"/>
    </row>
    <row r="502" spans="1:11" x14ac:dyDescent="0.2">
      <c r="A502" s="17" t="str">
        <f t="shared" si="67"/>
        <v>541</v>
      </c>
      <c r="B502" s="17" t="str">
        <f t="shared" si="68"/>
        <v>84</v>
      </c>
      <c r="C502" s="6">
        <v>1844000541</v>
      </c>
      <c r="D502" s="6" t="s">
        <v>412</v>
      </c>
      <c r="E502" s="7">
        <v>2000</v>
      </c>
      <c r="F502" s="7">
        <v>2000</v>
      </c>
      <c r="I502" s="7">
        <f>F502+G502-H502</f>
        <v>2000</v>
      </c>
      <c r="K502" s="7"/>
    </row>
    <row r="503" spans="1:11" ht="13.5" customHeight="1" x14ac:dyDescent="0.2">
      <c r="A503" s="17" t="str">
        <f t="shared" si="67"/>
        <v>750</v>
      </c>
      <c r="B503" s="17" t="str">
        <f t="shared" si="68"/>
        <v>84</v>
      </c>
      <c r="C503" s="6">
        <v>1843501750</v>
      </c>
      <c r="D503" s="6" t="s">
        <v>399</v>
      </c>
      <c r="E503" s="7">
        <v>31000</v>
      </c>
      <c r="F503" s="7">
        <v>31000</v>
      </c>
      <c r="I503" s="7">
        <f>F503+G503-H503</f>
        <v>31000</v>
      </c>
      <c r="K503" s="7"/>
    </row>
    <row r="504" spans="1:11" ht="13.5" customHeight="1" x14ac:dyDescent="0.2">
      <c r="A504" s="17" t="str">
        <f t="shared" si="67"/>
        <v>750</v>
      </c>
      <c r="B504" s="17" t="str">
        <f t="shared" si="68"/>
        <v>84</v>
      </c>
      <c r="C504" s="6">
        <v>1845205750</v>
      </c>
      <c r="D504" s="6" t="s">
        <v>423</v>
      </c>
      <c r="E504" s="7">
        <v>7000</v>
      </c>
      <c r="F504" s="7">
        <v>7000</v>
      </c>
      <c r="H504" s="9">
        <v>7000</v>
      </c>
      <c r="I504" s="7">
        <f>F504+G504-H504</f>
        <v>0</v>
      </c>
      <c r="K504" s="7"/>
    </row>
    <row r="505" spans="1:11" x14ac:dyDescent="0.2">
      <c r="A505" s="17" t="str">
        <f t="shared" si="67"/>
        <v>760</v>
      </c>
      <c r="B505" s="17" t="str">
        <f t="shared" si="68"/>
        <v>84</v>
      </c>
      <c r="C505" s="6">
        <v>1844000760</v>
      </c>
      <c r="D505" s="6" t="s">
        <v>413</v>
      </c>
      <c r="E505" s="7">
        <v>17500</v>
      </c>
      <c r="F505" s="7">
        <v>17500</v>
      </c>
      <c r="I505" s="7">
        <f>F505+G505-H505</f>
        <v>17500</v>
      </c>
      <c r="K505" s="7"/>
    </row>
    <row r="506" spans="1:11" x14ac:dyDescent="0.2">
      <c r="A506" s="17" t="str">
        <f t="shared" si="67"/>
        <v>780</v>
      </c>
      <c r="B506" s="17" t="str">
        <f t="shared" si="68"/>
        <v>84</v>
      </c>
      <c r="C506" s="6">
        <v>1842205780</v>
      </c>
      <c r="D506" s="6" t="s">
        <v>97</v>
      </c>
      <c r="E506" s="7">
        <v>4500</v>
      </c>
      <c r="F506" s="7">
        <v>4500</v>
      </c>
      <c r="I506" s="7">
        <f>F506+G506-H506</f>
        <v>4500</v>
      </c>
      <c r="K506" s="7"/>
    </row>
    <row r="507" spans="1:11" x14ac:dyDescent="0.2">
      <c r="A507" s="17" t="str">
        <f t="shared" si="67"/>
        <v>780</v>
      </c>
      <c r="B507" s="17" t="str">
        <f t="shared" si="68"/>
        <v>84</v>
      </c>
      <c r="C507" s="6">
        <v>1842400780</v>
      </c>
      <c r="D507" s="6" t="s">
        <v>395</v>
      </c>
      <c r="E507" s="7">
        <v>5000</v>
      </c>
      <c r="F507" s="7">
        <v>5000</v>
      </c>
      <c r="I507" s="7">
        <f>F507+G507-H507</f>
        <v>5000</v>
      </c>
      <c r="K507" s="7"/>
    </row>
    <row r="508" spans="1:11" x14ac:dyDescent="0.2">
      <c r="A508" s="17" t="str">
        <f t="shared" si="67"/>
        <v>780</v>
      </c>
      <c r="B508" s="17" t="str">
        <f t="shared" si="68"/>
        <v>84</v>
      </c>
      <c r="C508" s="6">
        <v>1842423780</v>
      </c>
      <c r="D508" s="6" t="s">
        <v>102</v>
      </c>
      <c r="E508" s="7">
        <v>8000</v>
      </c>
      <c r="F508" s="7">
        <v>8000</v>
      </c>
      <c r="I508" s="7">
        <f>F508+G508-H508</f>
        <v>8000</v>
      </c>
      <c r="K508" s="7"/>
    </row>
    <row r="509" spans="1:11" x14ac:dyDescent="0.2">
      <c r="A509" s="17" t="str">
        <f t="shared" si="67"/>
        <v>780</v>
      </c>
      <c r="B509" s="17" t="str">
        <f t="shared" si="68"/>
        <v>84</v>
      </c>
      <c r="C509" s="6">
        <v>1842450780</v>
      </c>
      <c r="D509" s="6" t="s">
        <v>397</v>
      </c>
      <c r="G509" s="8">
        <v>26600</v>
      </c>
      <c r="I509" s="7">
        <f>F509+G509-H509</f>
        <v>26600</v>
      </c>
      <c r="K509" s="7"/>
    </row>
    <row r="510" spans="1:11" x14ac:dyDescent="0.2">
      <c r="A510" s="17" t="str">
        <f t="shared" si="67"/>
        <v>780</v>
      </c>
      <c r="B510" s="17" t="str">
        <f t="shared" si="68"/>
        <v>84</v>
      </c>
      <c r="C510" s="6">
        <v>1843500780</v>
      </c>
      <c r="D510" s="6" t="s">
        <v>398</v>
      </c>
      <c r="E510" s="7">
        <v>17000</v>
      </c>
      <c r="F510" s="7">
        <v>17000</v>
      </c>
      <c r="I510" s="7">
        <f>F510+G510-H510</f>
        <v>17000</v>
      </c>
      <c r="K510" s="7"/>
    </row>
    <row r="511" spans="1:11" x14ac:dyDescent="0.2">
      <c r="A511" s="17" t="str">
        <f t="shared" si="67"/>
        <v>780</v>
      </c>
      <c r="B511" s="17" t="str">
        <f t="shared" si="68"/>
        <v>84</v>
      </c>
      <c r="C511" s="6">
        <v>1843510780</v>
      </c>
      <c r="D511" s="6" t="s">
        <v>402</v>
      </c>
      <c r="E511" s="7">
        <v>12000</v>
      </c>
      <c r="F511" s="7">
        <v>12000</v>
      </c>
      <c r="I511" s="7">
        <f>F511+G511-H511</f>
        <v>12000</v>
      </c>
      <c r="K511" s="7"/>
    </row>
    <row r="512" spans="1:11" x14ac:dyDescent="0.2">
      <c r="A512" s="17" t="str">
        <f t="shared" si="67"/>
        <v>780</v>
      </c>
      <c r="B512" s="17" t="str">
        <f t="shared" si="68"/>
        <v>84</v>
      </c>
      <c r="C512" s="6">
        <v>1843801780</v>
      </c>
      <c r="D512" s="6" t="s">
        <v>403</v>
      </c>
      <c r="I512" s="7">
        <f>F512+G512-H512</f>
        <v>0</v>
      </c>
      <c r="K512" s="7"/>
    </row>
    <row r="513" spans="1:11" x14ac:dyDescent="0.2">
      <c r="A513" s="17" t="str">
        <f t="shared" si="67"/>
        <v>780</v>
      </c>
      <c r="B513" s="17" t="str">
        <f t="shared" si="68"/>
        <v>84</v>
      </c>
      <c r="C513" s="6">
        <v>1849301780</v>
      </c>
      <c r="D513" s="6" t="s">
        <v>474</v>
      </c>
      <c r="G513" s="8">
        <v>10000</v>
      </c>
      <c r="I513" s="7">
        <f>F513+G513-H513</f>
        <v>10000</v>
      </c>
      <c r="K513" s="7"/>
    </row>
    <row r="514" spans="1:11" x14ac:dyDescent="0.2">
      <c r="A514" s="17" t="str">
        <f t="shared" si="67"/>
        <v>780</v>
      </c>
      <c r="B514" s="17" t="str">
        <f t="shared" si="68"/>
        <v>84</v>
      </c>
      <c r="C514" s="6">
        <v>1843910780</v>
      </c>
      <c r="D514" s="6" t="s">
        <v>407</v>
      </c>
      <c r="E514" s="7">
        <v>230000</v>
      </c>
      <c r="F514" s="7">
        <v>230000</v>
      </c>
      <c r="I514" s="7">
        <f>F514+G514-H514</f>
        <v>230000</v>
      </c>
      <c r="K514" s="7"/>
    </row>
    <row r="515" spans="1:11" x14ac:dyDescent="0.2">
      <c r="A515" s="17" t="str">
        <f t="shared" si="67"/>
        <v>780</v>
      </c>
      <c r="B515" s="17" t="str">
        <f t="shared" si="68"/>
        <v>84</v>
      </c>
      <c r="C515" s="6">
        <v>1843911780</v>
      </c>
      <c r="D515" s="6" t="s">
        <v>408</v>
      </c>
      <c r="E515" s="7">
        <v>13000</v>
      </c>
      <c r="F515" s="7">
        <v>13000</v>
      </c>
      <c r="H515" s="9">
        <v>13000</v>
      </c>
      <c r="I515" s="7">
        <f>F515+G515-H515</f>
        <v>0</v>
      </c>
      <c r="K515" s="7"/>
    </row>
    <row r="516" spans="1:11" x14ac:dyDescent="0.2">
      <c r="A516" s="17" t="str">
        <f t="shared" si="67"/>
        <v>780</v>
      </c>
      <c r="B516" s="17" t="str">
        <f t="shared" si="68"/>
        <v>84</v>
      </c>
      <c r="C516" s="6">
        <v>1843912780</v>
      </c>
      <c r="D516" s="6" t="s">
        <v>409</v>
      </c>
      <c r="E516" s="7">
        <v>100000</v>
      </c>
      <c r="F516" s="7">
        <v>100000</v>
      </c>
      <c r="I516" s="7">
        <f>F516+G516-H516</f>
        <v>100000</v>
      </c>
      <c r="K516" s="7"/>
    </row>
    <row r="517" spans="1:11" x14ac:dyDescent="0.2">
      <c r="A517" s="17" t="str">
        <f t="shared" si="67"/>
        <v>780</v>
      </c>
      <c r="B517" s="17" t="str">
        <f t="shared" si="68"/>
        <v>84</v>
      </c>
      <c r="C517" s="6">
        <v>1844000780</v>
      </c>
      <c r="D517" s="6" t="s">
        <v>414</v>
      </c>
      <c r="E517" s="7">
        <v>10000</v>
      </c>
      <c r="F517" s="7">
        <v>10000</v>
      </c>
      <c r="I517" s="7">
        <f>F517+G517-H517</f>
        <v>10000</v>
      </c>
      <c r="K517" s="7"/>
    </row>
    <row r="518" spans="1:11" x14ac:dyDescent="0.2">
      <c r="A518" s="17" t="str">
        <f t="shared" si="67"/>
        <v>780</v>
      </c>
      <c r="B518" s="17" t="str">
        <f t="shared" si="68"/>
        <v>84</v>
      </c>
      <c r="C518" s="6">
        <v>1844400780</v>
      </c>
      <c r="D518" s="6" t="s">
        <v>416</v>
      </c>
      <c r="E518" s="7">
        <v>8000</v>
      </c>
      <c r="F518" s="7">
        <v>8000</v>
      </c>
      <c r="I518" s="7">
        <f>F518+G518-H518</f>
        <v>8000</v>
      </c>
      <c r="K518" s="7"/>
    </row>
    <row r="519" spans="1:11" x14ac:dyDescent="0.2">
      <c r="A519" s="17" t="str">
        <f t="shared" si="67"/>
        <v>780</v>
      </c>
      <c r="B519" s="17" t="str">
        <f t="shared" si="68"/>
        <v>84</v>
      </c>
      <c r="C519" s="6">
        <v>1844410780</v>
      </c>
      <c r="D519" s="6" t="s">
        <v>417</v>
      </c>
      <c r="E519" s="7">
        <v>5000</v>
      </c>
      <c r="F519" s="7">
        <v>5000</v>
      </c>
      <c r="I519" s="7">
        <f>F519+G519-H519</f>
        <v>5000</v>
      </c>
      <c r="K519" s="7"/>
    </row>
    <row r="520" spans="1:11" x14ac:dyDescent="0.2">
      <c r="A520" s="17" t="str">
        <f t="shared" si="67"/>
        <v>780</v>
      </c>
      <c r="B520" s="17" t="str">
        <f t="shared" si="68"/>
        <v>84</v>
      </c>
      <c r="C520" s="6">
        <v>1844501780</v>
      </c>
      <c r="D520" s="6" t="s">
        <v>420</v>
      </c>
      <c r="E520" s="7">
        <v>140000</v>
      </c>
      <c r="F520" s="7">
        <v>140000</v>
      </c>
      <c r="I520" s="7">
        <f>F520+G520-H520</f>
        <v>140000</v>
      </c>
      <c r="K520" s="7"/>
    </row>
    <row r="521" spans="1:11" x14ac:dyDescent="0.2">
      <c r="A521" s="17" t="str">
        <f t="shared" si="67"/>
        <v>780</v>
      </c>
      <c r="B521" s="17" t="str">
        <f t="shared" si="68"/>
        <v>84</v>
      </c>
      <c r="C521" s="6">
        <v>1847100780</v>
      </c>
      <c r="D521" s="6" t="s">
        <v>139</v>
      </c>
      <c r="E521" s="7">
        <v>100000</v>
      </c>
      <c r="F521" s="7">
        <v>50000</v>
      </c>
      <c r="I521" s="7">
        <f>F521+G521-H521</f>
        <v>50000</v>
      </c>
      <c r="K521" s="7"/>
    </row>
    <row r="522" spans="1:11" x14ac:dyDescent="0.2">
      <c r="A522" s="17" t="str">
        <f t="shared" si="67"/>
        <v>780</v>
      </c>
      <c r="B522" s="17" t="str">
        <f t="shared" si="68"/>
        <v>84</v>
      </c>
      <c r="C522" s="6">
        <v>1847171780</v>
      </c>
      <c r="D522" s="6" t="s">
        <v>430</v>
      </c>
      <c r="E522" s="7">
        <v>7000</v>
      </c>
      <c r="F522" s="7">
        <v>7000</v>
      </c>
      <c r="G522" s="8">
        <v>111000</v>
      </c>
      <c r="I522" s="7">
        <f>F522+G522-H522</f>
        <v>118000</v>
      </c>
      <c r="K522" s="7"/>
    </row>
    <row r="523" spans="1:11" x14ac:dyDescent="0.2">
      <c r="A523" s="17" t="str">
        <f t="shared" si="67"/>
        <v>780</v>
      </c>
      <c r="B523" s="17" t="str">
        <f t="shared" si="68"/>
        <v>84</v>
      </c>
      <c r="C523" s="6">
        <v>1847172780</v>
      </c>
      <c r="D523" s="6" t="s">
        <v>141</v>
      </c>
      <c r="E523" s="7">
        <v>20000</v>
      </c>
      <c r="F523" s="7">
        <v>20000</v>
      </c>
      <c r="I523" s="7">
        <f>F523+G523-H523</f>
        <v>20000</v>
      </c>
      <c r="K523" s="7"/>
    </row>
    <row r="524" spans="1:11" x14ac:dyDescent="0.2">
      <c r="A524" s="17" t="str">
        <f t="shared" si="67"/>
        <v>780</v>
      </c>
      <c r="B524" s="17" t="str">
        <f t="shared" si="68"/>
        <v>84</v>
      </c>
      <c r="C524" s="6">
        <v>1847177780</v>
      </c>
      <c r="D524" s="6" t="s">
        <v>431</v>
      </c>
      <c r="I524" s="7">
        <f>F524+G524-H524</f>
        <v>0</v>
      </c>
      <c r="K524" s="7"/>
    </row>
    <row r="525" spans="1:11" x14ac:dyDescent="0.2">
      <c r="A525" s="17" t="str">
        <f t="shared" si="67"/>
        <v>780</v>
      </c>
      <c r="B525" s="17" t="str">
        <f t="shared" si="68"/>
        <v>84</v>
      </c>
      <c r="C525" s="6">
        <v>1847777780</v>
      </c>
      <c r="D525" s="6" t="s">
        <v>434</v>
      </c>
      <c r="E525" s="7">
        <v>175740</v>
      </c>
      <c r="F525" s="7">
        <v>125740</v>
      </c>
      <c r="G525" s="8">
        <v>55000</v>
      </c>
      <c r="I525" s="7">
        <f>F525+G525-H525</f>
        <v>180740</v>
      </c>
      <c r="K525" s="7"/>
    </row>
    <row r="526" spans="1:11" x14ac:dyDescent="0.2">
      <c r="A526" s="17" t="str">
        <f t="shared" si="67"/>
        <v>780</v>
      </c>
      <c r="B526" s="17" t="str">
        <f t="shared" si="68"/>
        <v>84</v>
      </c>
      <c r="C526" s="6">
        <v>1848200780</v>
      </c>
      <c r="D526" s="6" t="s">
        <v>146</v>
      </c>
      <c r="E526" s="7">
        <v>6000</v>
      </c>
      <c r="F526" s="7">
        <v>6000</v>
      </c>
      <c r="I526" s="7">
        <f>F526+G526-H526</f>
        <v>6000</v>
      </c>
      <c r="K526" s="7"/>
    </row>
    <row r="527" spans="1:11" x14ac:dyDescent="0.2">
      <c r="A527" s="17" t="str">
        <f t="shared" si="67"/>
        <v>780</v>
      </c>
      <c r="B527" s="17" t="str">
        <f t="shared" si="68"/>
        <v>84</v>
      </c>
      <c r="C527" s="6">
        <v>1848300780</v>
      </c>
      <c r="D527" s="6" t="s">
        <v>147</v>
      </c>
      <c r="E527" s="7">
        <v>9000</v>
      </c>
      <c r="F527" s="7">
        <v>9000</v>
      </c>
      <c r="G527" s="8">
        <v>4000</v>
      </c>
      <c r="I527" s="7">
        <f>F527+G527-H527</f>
        <v>13000</v>
      </c>
      <c r="K527" s="7"/>
    </row>
    <row r="528" spans="1:11" x14ac:dyDescent="0.2">
      <c r="A528" s="17" t="str">
        <f t="shared" si="67"/>
        <v>780</v>
      </c>
      <c r="B528" s="17" t="str">
        <f t="shared" si="68"/>
        <v>84</v>
      </c>
      <c r="C528" s="6">
        <v>1848310780</v>
      </c>
      <c r="D528" s="6" t="s">
        <v>436</v>
      </c>
      <c r="I528" s="7">
        <f>F528+G528-H528</f>
        <v>0</v>
      </c>
      <c r="K528" s="7"/>
    </row>
    <row r="529" spans="1:11" x14ac:dyDescent="0.2">
      <c r="A529" s="17" t="str">
        <f t="shared" ref="A529:A559" si="69">MID(C529,8,3)</f>
        <v>840</v>
      </c>
      <c r="B529" s="17" t="str">
        <f t="shared" ref="B529:B559" si="70">MID(C529,2,2)</f>
        <v>84</v>
      </c>
      <c r="C529" s="6">
        <v>1842200840</v>
      </c>
      <c r="D529" s="6" t="s">
        <v>96</v>
      </c>
      <c r="E529" s="7">
        <v>27000</v>
      </c>
      <c r="F529" s="7">
        <v>27000</v>
      </c>
      <c r="H529" s="9">
        <v>13000</v>
      </c>
      <c r="I529" s="7">
        <f>F529+G529-H529</f>
        <v>14000</v>
      </c>
      <c r="K529" s="7"/>
    </row>
    <row r="530" spans="1:11" x14ac:dyDescent="0.2">
      <c r="A530" s="17" t="str">
        <f t="shared" si="69"/>
        <v>840</v>
      </c>
      <c r="B530" s="17" t="str">
        <f t="shared" si="70"/>
        <v>84</v>
      </c>
      <c r="C530" s="6">
        <v>1842205840</v>
      </c>
      <c r="D530" s="6" t="s">
        <v>394</v>
      </c>
      <c r="I530" s="7">
        <f>F530+G530-H530</f>
        <v>0</v>
      </c>
      <c r="K530" s="7"/>
    </row>
    <row r="531" spans="1:11" x14ac:dyDescent="0.2">
      <c r="A531" s="17" t="str">
        <f t="shared" si="69"/>
        <v>840</v>
      </c>
      <c r="B531" s="17" t="str">
        <f t="shared" si="70"/>
        <v>84</v>
      </c>
      <c r="C531" s="6">
        <v>1842409840</v>
      </c>
      <c r="D531" s="6" t="s">
        <v>396</v>
      </c>
      <c r="E531" s="7">
        <v>3000</v>
      </c>
      <c r="F531" s="7">
        <v>3000</v>
      </c>
      <c r="I531" s="7">
        <f>F531+G531-H531</f>
        <v>3000</v>
      </c>
      <c r="K531" s="7"/>
    </row>
    <row r="532" spans="1:11" x14ac:dyDescent="0.2">
      <c r="A532" s="17" t="str">
        <f t="shared" si="69"/>
        <v>840</v>
      </c>
      <c r="B532" s="17" t="str">
        <f t="shared" si="70"/>
        <v>84</v>
      </c>
      <c r="C532" s="6">
        <v>1842422840</v>
      </c>
      <c r="D532" s="6" t="s">
        <v>101</v>
      </c>
      <c r="E532" s="7">
        <v>20000</v>
      </c>
      <c r="F532" s="7">
        <v>20000</v>
      </c>
      <c r="I532" s="7">
        <f>F532+G532-H532</f>
        <v>20000</v>
      </c>
      <c r="K532" s="7"/>
    </row>
    <row r="533" spans="1:11" x14ac:dyDescent="0.2">
      <c r="A533" s="17" t="str">
        <f t="shared" si="69"/>
        <v>840</v>
      </c>
      <c r="B533" s="17" t="str">
        <f t="shared" si="70"/>
        <v>84</v>
      </c>
      <c r="C533" s="6">
        <v>1843500840</v>
      </c>
      <c r="D533" s="6" t="s">
        <v>104</v>
      </c>
      <c r="E533" s="7">
        <v>72000</v>
      </c>
      <c r="F533" s="7">
        <v>72000</v>
      </c>
      <c r="I533" s="7">
        <f>F533+G533-H533</f>
        <v>72000</v>
      </c>
      <c r="K533" s="7"/>
    </row>
    <row r="534" spans="1:11" x14ac:dyDescent="0.2">
      <c r="A534" s="17" t="str">
        <f t="shared" si="69"/>
        <v>840</v>
      </c>
      <c r="B534" s="17" t="str">
        <f t="shared" si="70"/>
        <v>84</v>
      </c>
      <c r="C534" s="6">
        <v>1843502840</v>
      </c>
      <c r="D534" s="6" t="s">
        <v>400</v>
      </c>
      <c r="E534" s="7">
        <v>13000</v>
      </c>
      <c r="F534" s="7">
        <v>13000</v>
      </c>
      <c r="I534" s="7">
        <f>F534+G534-H534</f>
        <v>13000</v>
      </c>
      <c r="K534" s="7"/>
    </row>
    <row r="535" spans="1:11" x14ac:dyDescent="0.2">
      <c r="A535" s="17" t="str">
        <f t="shared" si="69"/>
        <v>840</v>
      </c>
      <c r="B535" s="17" t="str">
        <f t="shared" si="70"/>
        <v>84</v>
      </c>
      <c r="C535" s="6">
        <v>1843525840</v>
      </c>
      <c r="D535" s="6" t="s">
        <v>107</v>
      </c>
      <c r="E535" s="7">
        <v>5400</v>
      </c>
      <c r="F535" s="7">
        <v>5400</v>
      </c>
      <c r="I535" s="7">
        <f>F535+G535-H535</f>
        <v>5400</v>
      </c>
      <c r="K535" s="7"/>
    </row>
    <row r="536" spans="1:11" x14ac:dyDescent="0.2">
      <c r="A536" s="17" t="str">
        <f t="shared" si="69"/>
        <v>840</v>
      </c>
      <c r="B536" s="17" t="str">
        <f t="shared" si="70"/>
        <v>84</v>
      </c>
      <c r="C536" s="6">
        <v>1843555840</v>
      </c>
      <c r="D536" s="6" t="s">
        <v>108</v>
      </c>
      <c r="F536" s="6">
        <v>12000</v>
      </c>
      <c r="G536" s="8">
        <v>58000</v>
      </c>
      <c r="I536" s="7">
        <f>F536+G536-H536</f>
        <v>70000</v>
      </c>
      <c r="K536" s="7"/>
    </row>
    <row r="537" spans="1:11" x14ac:dyDescent="0.2">
      <c r="A537" s="17" t="str">
        <f t="shared" si="69"/>
        <v>840</v>
      </c>
      <c r="B537" s="17" t="str">
        <f t="shared" si="70"/>
        <v>84</v>
      </c>
      <c r="C537" s="6">
        <v>1843800840</v>
      </c>
      <c r="D537" s="6" t="s">
        <v>109</v>
      </c>
      <c r="E537" s="7">
        <v>50000</v>
      </c>
      <c r="F537" s="7">
        <v>50000</v>
      </c>
      <c r="H537" s="9">
        <v>38000</v>
      </c>
      <c r="I537" s="7">
        <f>F537+G537-H537</f>
        <v>12000</v>
      </c>
      <c r="K537" s="7"/>
    </row>
    <row r="538" spans="1:11" x14ac:dyDescent="0.2">
      <c r="A538" s="17" t="str">
        <f t="shared" si="69"/>
        <v>840</v>
      </c>
      <c r="B538" s="17" t="str">
        <f t="shared" si="70"/>
        <v>84</v>
      </c>
      <c r="C538" s="6">
        <v>1843801840</v>
      </c>
      <c r="D538" s="6" t="s">
        <v>110</v>
      </c>
      <c r="E538" s="7">
        <v>126000</v>
      </c>
      <c r="F538" s="7">
        <v>126000</v>
      </c>
      <c r="I538" s="7">
        <f>F538+G538-H538</f>
        <v>126000</v>
      </c>
      <c r="K538" s="7"/>
    </row>
    <row r="539" spans="1:11" x14ac:dyDescent="0.2">
      <c r="A539" s="17" t="str">
        <f t="shared" si="69"/>
        <v>840</v>
      </c>
      <c r="B539" s="17" t="str">
        <f t="shared" si="70"/>
        <v>84</v>
      </c>
      <c r="C539" s="6">
        <v>1843912840</v>
      </c>
      <c r="D539" s="6" t="s">
        <v>116</v>
      </c>
      <c r="E539" s="7">
        <v>13000</v>
      </c>
      <c r="F539" s="7">
        <v>13000</v>
      </c>
      <c r="I539" s="7">
        <f>F539+G539-H539</f>
        <v>13000</v>
      </c>
      <c r="K539" s="7"/>
    </row>
    <row r="540" spans="1:11" x14ac:dyDescent="0.2">
      <c r="A540" s="17" t="str">
        <f t="shared" si="69"/>
        <v>840</v>
      </c>
      <c r="B540" s="17" t="str">
        <f t="shared" si="70"/>
        <v>84</v>
      </c>
      <c r="C540" s="6">
        <v>1844000840</v>
      </c>
      <c r="D540" s="6" t="s">
        <v>415</v>
      </c>
      <c r="I540" s="7">
        <f>F540+G540-H540</f>
        <v>0</v>
      </c>
      <c r="K540" s="7"/>
    </row>
    <row r="541" spans="1:11" x14ac:dyDescent="0.2">
      <c r="A541" s="17" t="str">
        <f t="shared" si="69"/>
        <v>840</v>
      </c>
      <c r="B541" s="17" t="str">
        <f t="shared" si="70"/>
        <v>84</v>
      </c>
      <c r="C541" s="6">
        <v>1844401840</v>
      </c>
      <c r="D541" s="6" t="s">
        <v>120</v>
      </c>
      <c r="E541" s="7">
        <v>20000</v>
      </c>
      <c r="F541" s="7">
        <v>20000</v>
      </c>
      <c r="I541" s="7">
        <f>F541+G541-H541</f>
        <v>20000</v>
      </c>
      <c r="K541" s="7"/>
    </row>
    <row r="542" spans="1:11" x14ac:dyDescent="0.2">
      <c r="A542" s="17" t="str">
        <f t="shared" si="69"/>
        <v>840</v>
      </c>
      <c r="B542" s="17" t="str">
        <f t="shared" si="70"/>
        <v>84</v>
      </c>
      <c r="C542" s="6">
        <v>1845100840</v>
      </c>
      <c r="D542" s="6" t="s">
        <v>126</v>
      </c>
      <c r="E542" s="7">
        <v>790000</v>
      </c>
      <c r="F542" s="7">
        <v>790000</v>
      </c>
      <c r="G542" s="8">
        <v>13000</v>
      </c>
      <c r="I542" s="7">
        <f>F542+G542-H542</f>
        <v>803000</v>
      </c>
      <c r="K542" s="7"/>
    </row>
    <row r="543" spans="1:11" x14ac:dyDescent="0.2">
      <c r="A543" s="17" t="str">
        <f t="shared" si="69"/>
        <v>840</v>
      </c>
      <c r="B543" s="17" t="str">
        <f t="shared" si="70"/>
        <v>84</v>
      </c>
      <c r="C543" s="6">
        <v>1845103840</v>
      </c>
      <c r="D543" s="6" t="s">
        <v>127</v>
      </c>
      <c r="E543" s="7">
        <v>98000</v>
      </c>
      <c r="F543" s="7">
        <v>98000</v>
      </c>
      <c r="G543" s="8">
        <v>24000</v>
      </c>
      <c r="I543" s="7">
        <f>F543+G543-H543</f>
        <v>122000</v>
      </c>
      <c r="K543" s="7"/>
    </row>
    <row r="544" spans="1:11" x14ac:dyDescent="0.2">
      <c r="A544" s="17" t="str">
        <f t="shared" si="69"/>
        <v>840</v>
      </c>
      <c r="B544" s="17" t="str">
        <f t="shared" si="70"/>
        <v>84</v>
      </c>
      <c r="C544" s="6">
        <v>1845202840</v>
      </c>
      <c r="D544" s="6" t="s">
        <v>422</v>
      </c>
      <c r="E544" s="7">
        <v>200000</v>
      </c>
      <c r="F544" s="7">
        <v>200000</v>
      </c>
      <c r="I544" s="7">
        <f>F544+G544-H544</f>
        <v>200000</v>
      </c>
      <c r="K544" s="7"/>
    </row>
    <row r="545" spans="1:11" x14ac:dyDescent="0.2">
      <c r="A545" s="17" t="str">
        <f t="shared" si="69"/>
        <v>840</v>
      </c>
      <c r="B545" s="17" t="str">
        <f t="shared" si="70"/>
        <v>84</v>
      </c>
      <c r="C545" s="6">
        <v>1845220840</v>
      </c>
      <c r="D545" s="6" t="s">
        <v>129</v>
      </c>
      <c r="I545" s="7">
        <f>F545+G545-H545</f>
        <v>0</v>
      </c>
      <c r="K545" s="7"/>
    </row>
    <row r="546" spans="1:11" x14ac:dyDescent="0.2">
      <c r="A546" s="17" t="str">
        <f t="shared" si="69"/>
        <v>840</v>
      </c>
      <c r="B546" s="17" t="str">
        <f t="shared" si="70"/>
        <v>84</v>
      </c>
      <c r="C546" s="6">
        <v>1845305840</v>
      </c>
      <c r="D546" s="6" t="s">
        <v>424</v>
      </c>
      <c r="E546" s="7">
        <v>48000</v>
      </c>
      <c r="F546" s="7">
        <v>48000</v>
      </c>
      <c r="G546" s="8">
        <v>17000</v>
      </c>
      <c r="I546" s="7">
        <f>F546+G546-H546</f>
        <v>65000</v>
      </c>
      <c r="K546" s="7"/>
    </row>
    <row r="547" spans="1:11" x14ac:dyDescent="0.2">
      <c r="A547" s="17" t="str">
        <f t="shared" si="69"/>
        <v>840</v>
      </c>
      <c r="B547" s="17" t="str">
        <f t="shared" si="70"/>
        <v>84</v>
      </c>
      <c r="C547" s="6">
        <v>1846320840</v>
      </c>
      <c r="D547" s="6" t="s">
        <v>132</v>
      </c>
      <c r="E547" s="7">
        <v>6000</v>
      </c>
      <c r="F547" s="7">
        <v>6000</v>
      </c>
      <c r="I547" s="7">
        <f>F547+G547-H547</f>
        <v>6000</v>
      </c>
      <c r="K547" s="7"/>
    </row>
    <row r="548" spans="1:11" x14ac:dyDescent="0.2">
      <c r="A548" s="17" t="str">
        <f t="shared" si="69"/>
        <v>840</v>
      </c>
      <c r="B548" s="17" t="str">
        <f t="shared" si="70"/>
        <v>84</v>
      </c>
      <c r="C548" s="6">
        <v>1846610840</v>
      </c>
      <c r="D548" s="6" t="s">
        <v>133</v>
      </c>
      <c r="E548" s="7">
        <v>60000</v>
      </c>
      <c r="F548" s="7">
        <v>60000</v>
      </c>
      <c r="I548" s="7">
        <f>F548+G548-H548</f>
        <v>60000</v>
      </c>
      <c r="K548" s="7"/>
    </row>
    <row r="549" spans="1:11" x14ac:dyDescent="0.2">
      <c r="A549" s="17" t="str">
        <f t="shared" si="69"/>
        <v>840</v>
      </c>
      <c r="B549" s="17" t="str">
        <f t="shared" si="70"/>
        <v>84</v>
      </c>
      <c r="C549" s="6">
        <v>1846710840</v>
      </c>
      <c r="D549" s="6" t="s">
        <v>425</v>
      </c>
      <c r="G549" s="8">
        <v>70000</v>
      </c>
      <c r="I549" s="7">
        <f>F549+G549-H549</f>
        <v>70000</v>
      </c>
      <c r="K549" s="7"/>
    </row>
    <row r="550" spans="1:11" x14ac:dyDescent="0.2">
      <c r="A550" s="17" t="str">
        <f t="shared" si="69"/>
        <v>840</v>
      </c>
      <c r="B550" s="17" t="str">
        <f t="shared" si="70"/>
        <v>84</v>
      </c>
      <c r="C550" s="6">
        <v>1846711840</v>
      </c>
      <c r="D550" s="6" t="s">
        <v>426</v>
      </c>
      <c r="G550" s="8">
        <v>7000</v>
      </c>
      <c r="I550" s="7">
        <f>F550+G550-H550</f>
        <v>7000</v>
      </c>
      <c r="K550" s="7"/>
    </row>
    <row r="551" spans="1:11" x14ac:dyDescent="0.2">
      <c r="A551" s="17" t="str">
        <f t="shared" si="69"/>
        <v>840</v>
      </c>
      <c r="B551" s="17" t="str">
        <f t="shared" si="70"/>
        <v>84</v>
      </c>
      <c r="C551" s="6">
        <v>1846801840</v>
      </c>
      <c r="D551" s="6" t="s">
        <v>428</v>
      </c>
      <c r="E551" s="7">
        <v>36000</v>
      </c>
      <c r="F551" s="7">
        <v>36000</v>
      </c>
      <c r="H551" s="9">
        <v>23000</v>
      </c>
      <c r="I551" s="7">
        <f>F551+G551-H551</f>
        <v>13000</v>
      </c>
      <c r="K551" s="7"/>
    </row>
    <row r="552" spans="1:11" x14ac:dyDescent="0.2">
      <c r="A552" s="17" t="str">
        <f t="shared" si="69"/>
        <v>840</v>
      </c>
      <c r="B552" s="17" t="str">
        <f t="shared" si="70"/>
        <v>84</v>
      </c>
      <c r="C552" s="6">
        <v>1846802840</v>
      </c>
      <c r="D552" s="6" t="s">
        <v>137</v>
      </c>
      <c r="E552" s="7">
        <v>14000</v>
      </c>
      <c r="F552" s="7">
        <v>14000</v>
      </c>
      <c r="I552" s="7">
        <f>F552+G552-H552</f>
        <v>14000</v>
      </c>
      <c r="K552" s="7"/>
    </row>
    <row r="553" spans="1:11" x14ac:dyDescent="0.2">
      <c r="A553" s="17" t="str">
        <f t="shared" si="69"/>
        <v>840</v>
      </c>
      <c r="B553" s="17" t="str">
        <f t="shared" si="70"/>
        <v>84</v>
      </c>
      <c r="C553" s="6">
        <v>1846809840</v>
      </c>
      <c r="D553" s="6" t="s">
        <v>138</v>
      </c>
      <c r="E553" s="7">
        <v>12000</v>
      </c>
      <c r="F553" s="7">
        <v>12000</v>
      </c>
      <c r="I553" s="7">
        <f>F553+G553-H553</f>
        <v>12000</v>
      </c>
      <c r="K553" s="7"/>
    </row>
    <row r="554" spans="1:11" x14ac:dyDescent="0.2">
      <c r="A554" s="17" t="str">
        <f t="shared" si="69"/>
        <v>840</v>
      </c>
      <c r="B554" s="17" t="str">
        <f t="shared" si="70"/>
        <v>84</v>
      </c>
      <c r="C554" s="6">
        <v>1847120840</v>
      </c>
      <c r="D554" s="6" t="s">
        <v>140</v>
      </c>
      <c r="E554" s="7">
        <v>2000</v>
      </c>
      <c r="F554" s="7">
        <v>2000</v>
      </c>
      <c r="I554" s="7">
        <f>F554+G554-H554</f>
        <v>2000</v>
      </c>
      <c r="K554" s="7"/>
    </row>
    <row r="555" spans="1:11" x14ac:dyDescent="0.2">
      <c r="A555" s="17" t="str">
        <f t="shared" si="69"/>
        <v>840</v>
      </c>
      <c r="B555" s="17" t="str">
        <f t="shared" si="70"/>
        <v>84</v>
      </c>
      <c r="C555" s="6">
        <v>1847177840</v>
      </c>
      <c r="D555" s="6" t="s">
        <v>432</v>
      </c>
      <c r="E555" s="7">
        <v>3000</v>
      </c>
      <c r="F555" s="7">
        <v>3000</v>
      </c>
      <c r="I555" s="7">
        <f>F555+G555-H555</f>
        <v>3000</v>
      </c>
      <c r="K555" s="7"/>
    </row>
    <row r="556" spans="1:11" x14ac:dyDescent="0.2">
      <c r="A556" s="17" t="str">
        <f t="shared" si="69"/>
        <v>840</v>
      </c>
      <c r="B556" s="17" t="str">
        <f t="shared" si="70"/>
        <v>84</v>
      </c>
      <c r="C556" s="6">
        <v>1847310840</v>
      </c>
      <c r="D556" s="6" t="s">
        <v>433</v>
      </c>
      <c r="E556" s="7">
        <v>5000</v>
      </c>
      <c r="F556" s="7">
        <v>5000</v>
      </c>
      <c r="I556" s="7">
        <f>F556+G556-H556</f>
        <v>5000</v>
      </c>
      <c r="K556" s="7"/>
    </row>
    <row r="557" spans="1:11" x14ac:dyDescent="0.2">
      <c r="A557" s="17" t="str">
        <f t="shared" si="69"/>
        <v>930</v>
      </c>
      <c r="B557" s="17" t="str">
        <f t="shared" si="70"/>
        <v>84</v>
      </c>
      <c r="C557" s="6">
        <v>1841000930</v>
      </c>
      <c r="D557" s="6" t="s">
        <v>391</v>
      </c>
      <c r="E557" s="7">
        <v>4000</v>
      </c>
      <c r="F557" s="7">
        <v>4000</v>
      </c>
      <c r="I557" s="7">
        <f>F557+G557-H557</f>
        <v>4000</v>
      </c>
      <c r="K557" s="7"/>
    </row>
    <row r="558" spans="1:11" x14ac:dyDescent="0.2">
      <c r="A558" s="17" t="str">
        <f t="shared" si="69"/>
        <v>930</v>
      </c>
      <c r="B558" s="17" t="str">
        <f t="shared" si="70"/>
        <v>84</v>
      </c>
      <c r="C558" s="6">
        <v>1841220930</v>
      </c>
      <c r="D558" s="6" t="s">
        <v>393</v>
      </c>
      <c r="E558" s="7">
        <v>23000</v>
      </c>
      <c r="F558" s="7">
        <v>23000</v>
      </c>
      <c r="H558" s="9">
        <v>4000</v>
      </c>
      <c r="I558" s="7">
        <f>F558+G558-H558</f>
        <v>19000</v>
      </c>
      <c r="K558" s="7"/>
    </row>
    <row r="559" spans="1:11" x14ac:dyDescent="0.2">
      <c r="A559" s="17" t="str">
        <f t="shared" si="69"/>
        <v>930</v>
      </c>
      <c r="B559" s="17" t="str">
        <f t="shared" si="70"/>
        <v>84</v>
      </c>
      <c r="C559" s="6">
        <v>1845403930</v>
      </c>
      <c r="D559" s="6" t="s">
        <v>131</v>
      </c>
      <c r="E559" s="7">
        <v>80000</v>
      </c>
      <c r="F559" s="7">
        <v>80000</v>
      </c>
      <c r="G559" s="8">
        <v>20000</v>
      </c>
      <c r="I559" s="7">
        <f>F559+G559-H559</f>
        <v>100000</v>
      </c>
      <c r="K559" s="7"/>
    </row>
    <row r="560" spans="1:11" s="1" customFormat="1" ht="15" x14ac:dyDescent="0.25">
      <c r="A560" s="16"/>
      <c r="B560" s="16"/>
      <c r="C560" s="3"/>
      <c r="D560" s="3" t="s">
        <v>496</v>
      </c>
      <c r="E560" s="14">
        <f>SUM(E497:E559)</f>
        <v>2701140</v>
      </c>
      <c r="F560" s="14">
        <f t="shared" ref="F560:I560" si="71">SUM(F497:F559)</f>
        <v>2613140</v>
      </c>
      <c r="G560" s="14">
        <f t="shared" si="71"/>
        <v>423600</v>
      </c>
      <c r="H560" s="14">
        <f t="shared" si="71"/>
        <v>98000</v>
      </c>
      <c r="I560" s="14">
        <f t="shared" si="71"/>
        <v>2938740</v>
      </c>
      <c r="J560" s="3"/>
      <c r="K560" s="14"/>
    </row>
    <row r="561" spans="1:11" s="1" customFormat="1" ht="15" x14ac:dyDescent="0.25">
      <c r="A561" s="16"/>
      <c r="B561" s="16"/>
      <c r="C561" s="3"/>
      <c r="D561" s="3" t="s">
        <v>501</v>
      </c>
      <c r="E561" s="14">
        <f>E560+E495</f>
        <v>5258140</v>
      </c>
      <c r="F561" s="14">
        <f t="shared" ref="F561:I561" si="72">F560+F495</f>
        <v>5461140</v>
      </c>
      <c r="G561" s="14">
        <f t="shared" si="72"/>
        <v>436600</v>
      </c>
      <c r="H561" s="14">
        <f t="shared" si="72"/>
        <v>236000</v>
      </c>
      <c r="I561" s="14">
        <f t="shared" si="72"/>
        <v>5661740</v>
      </c>
      <c r="J561" s="3"/>
      <c r="K561" s="14"/>
    </row>
    <row r="562" spans="1:11" s="1" customFormat="1" ht="15" x14ac:dyDescent="0.25">
      <c r="A562" s="16"/>
      <c r="B562" s="16"/>
      <c r="C562" s="3"/>
      <c r="D562" s="3"/>
      <c r="E562" s="14"/>
      <c r="F562" s="14"/>
      <c r="G562" s="14"/>
      <c r="H562" s="14"/>
      <c r="I562" s="14"/>
      <c r="J562" s="3"/>
      <c r="K562" s="14"/>
    </row>
    <row r="563" spans="1:11" x14ac:dyDescent="0.2">
      <c r="A563" s="17" t="str">
        <f>MID(C563,8,3)</f>
        <v>610</v>
      </c>
      <c r="B563" s="17" t="str">
        <f>MID(C563,2,2)</f>
        <v>63</v>
      </c>
      <c r="C563" s="6">
        <v>1631000610</v>
      </c>
      <c r="D563" s="6" t="s">
        <v>193</v>
      </c>
      <c r="E563" s="7">
        <v>60000</v>
      </c>
      <c r="F563" s="7">
        <v>60000</v>
      </c>
      <c r="I563" s="7">
        <f>F563+G563-H563</f>
        <v>60000</v>
      </c>
      <c r="K563" s="7"/>
    </row>
    <row r="564" spans="1:11" x14ac:dyDescent="0.2">
      <c r="A564" s="17" t="str">
        <f>MID(C564,8,3)</f>
        <v>620</v>
      </c>
      <c r="B564" s="17" t="str">
        <f>MID(C564,2,2)</f>
        <v>63</v>
      </c>
      <c r="C564" s="6">
        <v>1632000620</v>
      </c>
      <c r="D564" s="6" t="s">
        <v>194</v>
      </c>
      <c r="E564" s="7">
        <v>80000</v>
      </c>
      <c r="F564" s="7">
        <v>140000</v>
      </c>
      <c r="G564" s="8">
        <v>60000</v>
      </c>
      <c r="I564" s="7">
        <f>F564+G564-H564</f>
        <v>200000</v>
      </c>
      <c r="K564" s="7"/>
    </row>
    <row r="565" spans="1:11" x14ac:dyDescent="0.2">
      <c r="A565" s="17" t="str">
        <f>MID(C565,8,3)</f>
        <v>630</v>
      </c>
      <c r="B565" s="17" t="str">
        <f>MID(C565,2,2)</f>
        <v>63</v>
      </c>
      <c r="C565" s="6">
        <v>1632000630</v>
      </c>
      <c r="D565" s="6" t="s">
        <v>195</v>
      </c>
      <c r="E565" s="7">
        <v>5000</v>
      </c>
      <c r="F565" s="7">
        <v>5000</v>
      </c>
      <c r="G565" s="8">
        <v>15000</v>
      </c>
      <c r="I565" s="7">
        <f>F565+G565-H565</f>
        <v>20000</v>
      </c>
      <c r="K565" s="7"/>
    </row>
    <row r="566" spans="1:11" s="1" customFormat="1" ht="15" x14ac:dyDescent="0.25">
      <c r="A566" s="16"/>
      <c r="B566" s="16"/>
      <c r="C566" s="3"/>
      <c r="D566" s="3" t="s">
        <v>497</v>
      </c>
      <c r="E566" s="14">
        <f>SUM(E563:E565)</f>
        <v>145000</v>
      </c>
      <c r="F566" s="14">
        <f t="shared" ref="F566:I566" si="73">SUM(F563:F565)</f>
        <v>205000</v>
      </c>
      <c r="G566" s="14">
        <f t="shared" si="73"/>
        <v>75000</v>
      </c>
      <c r="H566" s="14">
        <f t="shared" si="73"/>
        <v>0</v>
      </c>
      <c r="I566" s="14">
        <f t="shared" si="73"/>
        <v>280000</v>
      </c>
      <c r="J566" s="3"/>
      <c r="K566" s="14"/>
    </row>
    <row r="567" spans="1:11" x14ac:dyDescent="0.2">
      <c r="E567" s="7"/>
      <c r="F567" s="7"/>
      <c r="I567" s="7"/>
      <c r="K567" s="7"/>
    </row>
    <row r="568" spans="1:11" x14ac:dyDescent="0.2">
      <c r="A568" s="17" t="str">
        <f>MID(C568,8,3)</f>
        <v>691</v>
      </c>
      <c r="B568" s="17" t="str">
        <f>MID(C568,2,2)</f>
        <v>64</v>
      </c>
      <c r="C568" s="6">
        <v>1648000691</v>
      </c>
      <c r="D568" s="6" t="s">
        <v>196</v>
      </c>
      <c r="E568" s="7">
        <v>81000</v>
      </c>
      <c r="F568" s="7">
        <v>96000</v>
      </c>
      <c r="I568" s="7">
        <f>F568+G568-H568</f>
        <v>96000</v>
      </c>
      <c r="K568" s="7"/>
    </row>
    <row r="569" spans="1:11" ht="13.5" customHeight="1" x14ac:dyDescent="0.2">
      <c r="A569" s="17" t="str">
        <f>MID(C569,8,3)</f>
        <v>691</v>
      </c>
      <c r="B569" s="17" t="str">
        <f>MID(C569,2,2)</f>
        <v>64</v>
      </c>
      <c r="C569" s="6">
        <v>1649100691</v>
      </c>
      <c r="D569" s="6" t="s">
        <v>199</v>
      </c>
      <c r="E569" s="7">
        <v>342224</v>
      </c>
      <c r="F569" s="7">
        <v>342224</v>
      </c>
      <c r="I569" s="7">
        <f>F569+G569-H569</f>
        <v>342224</v>
      </c>
      <c r="K569" s="7"/>
    </row>
    <row r="570" spans="1:11" x14ac:dyDescent="0.2">
      <c r="A570" s="17" t="str">
        <f>MID(C570,8,3)</f>
        <v>692</v>
      </c>
      <c r="B570" s="17" t="str">
        <f>MID(C570,2,2)</f>
        <v>64</v>
      </c>
      <c r="C570" s="6">
        <v>1648000692</v>
      </c>
      <c r="D570" s="6" t="s">
        <v>197</v>
      </c>
      <c r="E570" s="7">
        <v>28310</v>
      </c>
      <c r="F570" s="7">
        <v>28310</v>
      </c>
      <c r="I570" s="7">
        <f>F570+G570-H570</f>
        <v>28310</v>
      </c>
      <c r="K570" s="7"/>
    </row>
    <row r="571" spans="1:11" s="1" customFormat="1" ht="15" x14ac:dyDescent="0.25">
      <c r="A571" s="16"/>
      <c r="B571" s="16"/>
      <c r="C571" s="3"/>
      <c r="D571" s="3" t="s">
        <v>498</v>
      </c>
      <c r="E571" s="14">
        <f>SUM(E568:E570)</f>
        <v>451534</v>
      </c>
      <c r="F571" s="14">
        <f t="shared" ref="F571:I571" si="74">SUM(F568:F570)</f>
        <v>466534</v>
      </c>
      <c r="G571" s="14">
        <f t="shared" si="74"/>
        <v>0</v>
      </c>
      <c r="H571" s="14">
        <f t="shared" si="74"/>
        <v>0</v>
      </c>
      <c r="I571" s="14">
        <f t="shared" si="74"/>
        <v>466534</v>
      </c>
      <c r="J571" s="3"/>
      <c r="K571" s="14"/>
    </row>
    <row r="572" spans="1:11" s="1" customFormat="1" ht="15" x14ac:dyDescent="0.25">
      <c r="A572" s="16"/>
      <c r="B572" s="16"/>
      <c r="C572" s="3"/>
      <c r="D572" s="3"/>
      <c r="E572" s="14"/>
      <c r="F572" s="14"/>
      <c r="G572" s="14"/>
      <c r="H572" s="14"/>
      <c r="I572" s="14"/>
      <c r="J572" s="3"/>
      <c r="K572" s="14"/>
    </row>
    <row r="573" spans="1:11" x14ac:dyDescent="0.2">
      <c r="A573" s="17" t="str">
        <f>MID(C573,8,3)</f>
        <v>692</v>
      </c>
      <c r="B573" s="17" t="str">
        <f>MID(C573,2,2)</f>
        <v>64</v>
      </c>
      <c r="C573" s="6">
        <v>1649100692</v>
      </c>
      <c r="D573" s="6" t="s">
        <v>200</v>
      </c>
      <c r="E573" s="7">
        <v>150605</v>
      </c>
      <c r="F573" s="7">
        <v>150605</v>
      </c>
      <c r="I573" s="7">
        <f>F573+G573-H573</f>
        <v>150605</v>
      </c>
      <c r="K573" s="7"/>
    </row>
    <row r="574" spans="1:11" x14ac:dyDescent="0.2">
      <c r="A574" s="17" t="str">
        <f>MID(C574,8,3)</f>
        <v>693</v>
      </c>
      <c r="B574" s="17" t="str">
        <f>MID(C574,2,2)</f>
        <v>64</v>
      </c>
      <c r="C574" s="6">
        <v>1648000693</v>
      </c>
      <c r="D574" s="6" t="s">
        <v>198</v>
      </c>
      <c r="E574" s="7">
        <v>10000</v>
      </c>
      <c r="F574" s="7">
        <v>10000</v>
      </c>
      <c r="I574" s="7">
        <f>F574+G574-H574</f>
        <v>10000</v>
      </c>
      <c r="K574" s="7"/>
    </row>
    <row r="575" spans="1:11" x14ac:dyDescent="0.2">
      <c r="A575" s="17" t="str">
        <f>MID(C575,8,3)</f>
        <v>693</v>
      </c>
      <c r="B575" s="17" t="str">
        <f>MID(C575,2,2)</f>
        <v>64</v>
      </c>
      <c r="C575" s="6">
        <v>1649100693</v>
      </c>
      <c r="D575" s="6" t="s">
        <v>201</v>
      </c>
      <c r="E575" s="7">
        <v>29000</v>
      </c>
      <c r="F575" s="7">
        <v>29000</v>
      </c>
      <c r="I575" s="7">
        <f>F575+G575-H575</f>
        <v>29000</v>
      </c>
      <c r="K575" s="7"/>
    </row>
    <row r="576" spans="1:11" s="1" customFormat="1" ht="15" x14ac:dyDescent="0.25">
      <c r="A576" s="16"/>
      <c r="B576" s="16"/>
      <c r="C576" s="3"/>
      <c r="D576" s="3" t="s">
        <v>499</v>
      </c>
      <c r="E576" s="14">
        <f t="shared" ref="E576:I576" si="75">SUM(E573:E575)</f>
        <v>189605</v>
      </c>
      <c r="F576" s="14">
        <f t="shared" si="75"/>
        <v>189605</v>
      </c>
      <c r="G576" s="14">
        <f t="shared" si="75"/>
        <v>0</v>
      </c>
      <c r="H576" s="14">
        <f t="shared" si="75"/>
        <v>0</v>
      </c>
      <c r="I576" s="14">
        <f t="shared" si="75"/>
        <v>189605</v>
      </c>
      <c r="J576" s="3"/>
      <c r="K576" s="14"/>
    </row>
    <row r="577" spans="1:11" s="1" customFormat="1" ht="15" x14ac:dyDescent="0.25">
      <c r="A577" s="16"/>
      <c r="B577" s="16"/>
      <c r="C577" s="3"/>
      <c r="D577" s="3" t="s">
        <v>500</v>
      </c>
      <c r="E577" s="14">
        <f>E576+E571</f>
        <v>641139</v>
      </c>
      <c r="F577" s="14">
        <f t="shared" ref="F577:I577" si="76">F576+F571</f>
        <v>656139</v>
      </c>
      <c r="G577" s="14">
        <f t="shared" si="76"/>
        <v>0</v>
      </c>
      <c r="H577" s="14">
        <f t="shared" si="76"/>
        <v>0</v>
      </c>
      <c r="I577" s="14">
        <f t="shared" si="76"/>
        <v>656139</v>
      </c>
      <c r="J577" s="3"/>
      <c r="K577" s="14"/>
    </row>
    <row r="578" spans="1:11" x14ac:dyDescent="0.2">
      <c r="E578" s="7"/>
      <c r="F578" s="7"/>
      <c r="I578" s="7"/>
      <c r="K578" s="7"/>
    </row>
    <row r="579" spans="1:11" x14ac:dyDescent="0.2">
      <c r="A579" s="17" t="str">
        <f>MID(C579,8,3)</f>
        <v>520</v>
      </c>
      <c r="B579" s="17" t="str">
        <f>MID(C579,2,2)</f>
        <v>99</v>
      </c>
      <c r="C579" s="6">
        <v>1990000520</v>
      </c>
      <c r="D579" s="6" t="s">
        <v>443</v>
      </c>
      <c r="E579" s="7">
        <v>15042</v>
      </c>
      <c r="F579" s="7">
        <v>15042</v>
      </c>
      <c r="I579" s="7">
        <f>F579+G579-H579</f>
        <v>15042</v>
      </c>
      <c r="K579" s="7"/>
    </row>
    <row r="580" spans="1:11" x14ac:dyDescent="0.2">
      <c r="A580" s="17" t="str">
        <f>MID(C580,8,3)</f>
        <v>916</v>
      </c>
      <c r="B580" s="17" t="str">
        <f>MID(C580,2,2)</f>
        <v>99</v>
      </c>
      <c r="C580" s="6">
        <v>1990000916</v>
      </c>
      <c r="D580" s="6" t="s">
        <v>444</v>
      </c>
      <c r="E580" s="7">
        <v>35000</v>
      </c>
      <c r="F580" s="7">
        <v>35000</v>
      </c>
      <c r="I580" s="7">
        <f>F580+G580-H580</f>
        <v>35000</v>
      </c>
      <c r="K580" s="7"/>
    </row>
    <row r="581" spans="1:11" x14ac:dyDescent="0.2">
      <c r="A581" s="17" t="str">
        <f>MID(C581,8,3)</f>
        <v>920</v>
      </c>
      <c r="B581" s="17" t="str">
        <f>MID(C581,2,2)</f>
        <v>99</v>
      </c>
      <c r="C581" s="6">
        <v>1999999920</v>
      </c>
      <c r="D581" s="6" t="s">
        <v>446</v>
      </c>
      <c r="E581" s="7">
        <v>14000</v>
      </c>
      <c r="F581" s="7">
        <v>14000</v>
      </c>
      <c r="I581" s="7">
        <f>F581+G581-H581</f>
        <v>14000</v>
      </c>
      <c r="K581" s="7"/>
    </row>
    <row r="582" spans="1:11" s="1" customFormat="1" ht="15" x14ac:dyDescent="0.25">
      <c r="A582" s="16"/>
      <c r="B582" s="16"/>
      <c r="C582" s="3"/>
      <c r="D582" s="3"/>
      <c r="E582" s="14">
        <f>SUM(E579:E581)</f>
        <v>64042</v>
      </c>
      <c r="F582" s="14">
        <f t="shared" ref="F582:I582" si="77">SUM(F579:F581)</f>
        <v>64042</v>
      </c>
      <c r="G582" s="14">
        <f t="shared" si="77"/>
        <v>0</v>
      </c>
      <c r="H582" s="14">
        <f t="shared" si="77"/>
        <v>0</v>
      </c>
      <c r="I582" s="14">
        <f t="shared" si="77"/>
        <v>64042</v>
      </c>
      <c r="J582" s="3"/>
      <c r="K582" s="14"/>
    </row>
    <row r="583" spans="1:11" x14ac:dyDescent="0.2">
      <c r="E583" s="7"/>
      <c r="F583" s="7"/>
      <c r="G583" s="7"/>
      <c r="H583" s="7"/>
      <c r="I583" s="7"/>
      <c r="K583" s="7"/>
    </row>
    <row r="584" spans="1:11" x14ac:dyDescent="0.2">
      <c r="A584" s="17" t="str">
        <f>MID(C584,8,3)</f>
        <v>860</v>
      </c>
      <c r="B584" s="17" t="str">
        <f>MID(C584,2,2)</f>
        <v>99</v>
      </c>
      <c r="C584" s="6">
        <v>1995000860</v>
      </c>
      <c r="D584" s="6" t="s">
        <v>3</v>
      </c>
      <c r="E584" s="7">
        <v>1300000</v>
      </c>
      <c r="F584" s="7">
        <v>1300000</v>
      </c>
      <c r="I584" s="7">
        <f>F584+G584-H584</f>
        <v>1300000</v>
      </c>
      <c r="K584" s="7"/>
    </row>
    <row r="585" spans="1:11" x14ac:dyDescent="0.2">
      <c r="D585" s="6" t="s">
        <v>516</v>
      </c>
      <c r="E585" s="7"/>
      <c r="F585" s="7"/>
      <c r="G585" s="8">
        <v>360000</v>
      </c>
      <c r="I585" s="7">
        <f>F585+G585-H585</f>
        <v>360000</v>
      </c>
      <c r="K585" s="7"/>
    </row>
    <row r="586" spans="1:11" s="1" customFormat="1" ht="15" x14ac:dyDescent="0.25">
      <c r="A586" s="16"/>
      <c r="B586" s="16"/>
      <c r="C586" s="3"/>
      <c r="D586" s="3"/>
      <c r="E586" s="14">
        <f>E582+E584+E585</f>
        <v>1364042</v>
      </c>
      <c r="F586" s="14">
        <f t="shared" ref="F586:I586" si="78">F582+F584+F585</f>
        <v>1364042</v>
      </c>
      <c r="G586" s="14">
        <f t="shared" si="78"/>
        <v>360000</v>
      </c>
      <c r="H586" s="14">
        <f t="shared" si="78"/>
        <v>0</v>
      </c>
      <c r="I586" s="14">
        <f t="shared" si="78"/>
        <v>1724042</v>
      </c>
      <c r="J586" s="3"/>
      <c r="K586" s="14"/>
    </row>
    <row r="587" spans="1:11" x14ac:dyDescent="0.2">
      <c r="E587" s="7"/>
      <c r="F587" s="7"/>
      <c r="I587" s="7"/>
      <c r="K587" s="7"/>
    </row>
    <row r="588" spans="1:11" s="1" customFormat="1" ht="15" x14ac:dyDescent="0.25">
      <c r="A588" s="16"/>
      <c r="B588" s="16"/>
      <c r="C588" s="3"/>
      <c r="D588" s="3" t="s">
        <v>450</v>
      </c>
      <c r="E588" s="14">
        <f t="shared" ref="E588:I588" si="79">E586+E577+E561+E480+E397+E235+E566</f>
        <v>25650903</v>
      </c>
      <c r="F588" s="14">
        <f t="shared" si="79"/>
        <v>26222903</v>
      </c>
      <c r="G588" s="14">
        <f t="shared" si="79"/>
        <v>3701221</v>
      </c>
      <c r="H588" s="14">
        <f t="shared" si="79"/>
        <v>1011543</v>
      </c>
      <c r="I588" s="14">
        <f t="shared" si="79"/>
        <v>28912581</v>
      </c>
      <c r="J588" s="5"/>
      <c r="K588" s="5"/>
    </row>
    <row r="589" spans="1:11" s="1" customFormat="1" ht="15" x14ac:dyDescent="0.25">
      <c r="A589" s="16"/>
      <c r="B589" s="16"/>
      <c r="C589" s="3"/>
      <c r="D589" s="3" t="s">
        <v>451</v>
      </c>
      <c r="E589" s="14">
        <f t="shared" ref="E589:I589" si="80">E198</f>
        <v>25650903</v>
      </c>
      <c r="F589" s="14">
        <f t="shared" si="80"/>
        <v>26222903</v>
      </c>
      <c r="G589" s="14">
        <f t="shared" si="80"/>
        <v>3891038</v>
      </c>
      <c r="H589" s="14">
        <f t="shared" si="80"/>
        <v>1201360</v>
      </c>
      <c r="I589" s="14">
        <f t="shared" si="80"/>
        <v>28912581</v>
      </c>
      <c r="J589" s="14"/>
      <c r="K589" s="3"/>
    </row>
    <row r="590" spans="1:11" x14ac:dyDescent="0.2">
      <c r="E590" s="7">
        <f>E589-E588</f>
        <v>0</v>
      </c>
      <c r="J590" s="18"/>
    </row>
    <row r="591" spans="1:11" x14ac:dyDescent="0.2">
      <c r="D591" s="6" t="s">
        <v>514</v>
      </c>
      <c r="E591" s="7">
        <f>E589-E588</f>
        <v>0</v>
      </c>
      <c r="F591" s="7">
        <f t="shared" ref="F591:I591" si="81">F589-F588</f>
        <v>0</v>
      </c>
      <c r="G591" s="7">
        <f t="shared" si="81"/>
        <v>189817</v>
      </c>
      <c r="H591" s="7">
        <f t="shared" si="81"/>
        <v>189817</v>
      </c>
      <c r="I591" s="7">
        <f t="shared" si="81"/>
        <v>0</v>
      </c>
      <c r="J591" s="7"/>
    </row>
    <row r="598" spans="9:9" x14ac:dyDescent="0.2">
      <c r="I598" s="7"/>
    </row>
    <row r="599" spans="9:9" x14ac:dyDescent="0.2">
      <c r="I599" s="7"/>
    </row>
  </sheetData>
  <sortState ref="A276:J545">
    <sortCondition ref="B276:B545"/>
  </sortState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ignoredErrors>
    <ignoredError sqref="F68 G68:I6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הצעה מעודכנת אחרונה  (2)</vt:lpstr>
      <vt:lpstr>'הצעה מעודכנת אחרונה  (2)'!WPrint_TitlesW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Mansour</dc:creator>
  <cp:lastModifiedBy>USER</cp:lastModifiedBy>
  <cp:lastPrinted>2024-01-25T09:38:21Z</cp:lastPrinted>
  <dcterms:created xsi:type="dcterms:W3CDTF">2023-11-29T14:05:31Z</dcterms:created>
  <dcterms:modified xsi:type="dcterms:W3CDTF">2024-03-26T13:37:59Z</dcterms:modified>
</cp:coreProperties>
</file>