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4760" windowHeight="6945"/>
  </bookViews>
  <sheets>
    <sheet name="תקציב 2017-2018 " sheetId="1" r:id="rId1"/>
  </sheets>
  <definedNames>
    <definedName name="_xlnm._FilterDatabase" localSheetId="0" hidden="1">'תקציב 2017-2018 '!$A$3:$AF$4</definedName>
    <definedName name="_xlnm.Print_Area" localSheetId="0">'תקציב 2017-2018 '!$A$1:$AF$37</definedName>
    <definedName name="_xlnm.Print_Titles" localSheetId="0">'תקציב 2017-2018 '!$1:$4</definedName>
  </definedNames>
  <calcPr calcId="145621"/>
</workbook>
</file>

<file path=xl/calcChain.xml><?xml version="1.0" encoding="utf-8"?>
<calcChain xmlns="http://schemas.openxmlformats.org/spreadsheetml/2006/main">
  <c r="AD251" i="1" l="1"/>
  <c r="AB251" i="1"/>
  <c r="AA251" i="1"/>
  <c r="Z251" i="1"/>
  <c r="Y251" i="1"/>
  <c r="X251" i="1"/>
  <c r="W251" i="1"/>
  <c r="V251" i="1"/>
  <c r="U251" i="1"/>
  <c r="S251" i="1"/>
  <c r="Q251" i="1"/>
  <c r="P251" i="1"/>
  <c r="O251" i="1"/>
  <c r="N251" i="1"/>
  <c r="M251" i="1"/>
  <c r="L251" i="1"/>
  <c r="K251" i="1"/>
  <c r="J251" i="1"/>
  <c r="E251" i="1"/>
  <c r="D251" i="1"/>
  <c r="AC250" i="1"/>
  <c r="AE250" i="1" s="1"/>
  <c r="H250" i="1" s="1"/>
  <c r="R250" i="1"/>
  <c r="T250" i="1" s="1"/>
  <c r="G250" i="1" s="1"/>
  <c r="I250" i="1" s="1"/>
  <c r="F250" i="1" s="1"/>
  <c r="AC249" i="1"/>
  <c r="AE249" i="1" s="1"/>
  <c r="H249" i="1" s="1"/>
  <c r="R249" i="1"/>
  <c r="T249" i="1" s="1"/>
  <c r="G249" i="1" s="1"/>
  <c r="AC248" i="1"/>
  <c r="AE248" i="1" s="1"/>
  <c r="H248" i="1" s="1"/>
  <c r="R248" i="1"/>
  <c r="T248" i="1" s="1"/>
  <c r="G248" i="1" s="1"/>
  <c r="I248" i="1" s="1"/>
  <c r="F248" i="1" s="1"/>
  <c r="AC247" i="1"/>
  <c r="AE247" i="1" s="1"/>
  <c r="H247" i="1" s="1"/>
  <c r="R247" i="1"/>
  <c r="T247" i="1" s="1"/>
  <c r="G247" i="1" s="1"/>
  <c r="AC246" i="1"/>
  <c r="AE246" i="1" s="1"/>
  <c r="R246" i="1"/>
  <c r="R251" i="1" s="1"/>
  <c r="AD245" i="1"/>
  <c r="AB245" i="1"/>
  <c r="AA245" i="1"/>
  <c r="Z245" i="1"/>
  <c r="Y245" i="1"/>
  <c r="X245" i="1"/>
  <c r="W245" i="1"/>
  <c r="V245" i="1"/>
  <c r="U245" i="1"/>
  <c r="S245" i="1"/>
  <c r="Q245" i="1"/>
  <c r="P245" i="1"/>
  <c r="O245" i="1"/>
  <c r="N245" i="1"/>
  <c r="M245" i="1"/>
  <c r="L245" i="1"/>
  <c r="K245" i="1"/>
  <c r="J245" i="1"/>
  <c r="E245" i="1"/>
  <c r="D245" i="1"/>
  <c r="AC244" i="1"/>
  <c r="AE244" i="1" s="1"/>
  <c r="H244" i="1" s="1"/>
  <c r="R244" i="1"/>
  <c r="T244" i="1" s="1"/>
  <c r="G244" i="1" s="1"/>
  <c r="AC243" i="1"/>
  <c r="AE243" i="1" s="1"/>
  <c r="H243" i="1" s="1"/>
  <c r="R243" i="1"/>
  <c r="T243" i="1" s="1"/>
  <c r="G243" i="1" s="1"/>
  <c r="I243" i="1" s="1"/>
  <c r="F243" i="1" s="1"/>
  <c r="AC242" i="1"/>
  <c r="AE242" i="1" s="1"/>
  <c r="H242" i="1" s="1"/>
  <c r="R242" i="1"/>
  <c r="T242" i="1" s="1"/>
  <c r="G242" i="1" s="1"/>
  <c r="AC241" i="1"/>
  <c r="AE241" i="1" s="1"/>
  <c r="H241" i="1" s="1"/>
  <c r="R241" i="1"/>
  <c r="T241" i="1" s="1"/>
  <c r="G241" i="1" s="1"/>
  <c r="I241" i="1" s="1"/>
  <c r="F241" i="1" s="1"/>
  <c r="AC240" i="1"/>
  <c r="AE240" i="1" s="1"/>
  <c r="H240" i="1" s="1"/>
  <c r="R240" i="1"/>
  <c r="T240" i="1" s="1"/>
  <c r="G240" i="1" s="1"/>
  <c r="AC239" i="1"/>
  <c r="AE239" i="1" s="1"/>
  <c r="H239" i="1" s="1"/>
  <c r="R239" i="1"/>
  <c r="T239" i="1" s="1"/>
  <c r="G239" i="1" s="1"/>
  <c r="I239" i="1" s="1"/>
  <c r="F239" i="1" s="1"/>
  <c r="AC238" i="1"/>
  <c r="AE238" i="1" s="1"/>
  <c r="H238" i="1" s="1"/>
  <c r="R238" i="1"/>
  <c r="T238" i="1" s="1"/>
  <c r="G238" i="1" s="1"/>
  <c r="AC237" i="1"/>
  <c r="AE237" i="1" s="1"/>
  <c r="H237" i="1" s="1"/>
  <c r="R237" i="1"/>
  <c r="T237" i="1" s="1"/>
  <c r="G237" i="1" s="1"/>
  <c r="I237" i="1" s="1"/>
  <c r="F237" i="1" s="1"/>
  <c r="AC236" i="1"/>
  <c r="AE236" i="1" s="1"/>
  <c r="H236" i="1" s="1"/>
  <c r="R236" i="1"/>
  <c r="T236" i="1" s="1"/>
  <c r="G236" i="1" s="1"/>
  <c r="AC235" i="1"/>
  <c r="AE235" i="1" s="1"/>
  <c r="H235" i="1" s="1"/>
  <c r="R235" i="1"/>
  <c r="T235" i="1" s="1"/>
  <c r="G235" i="1" s="1"/>
  <c r="I235" i="1" s="1"/>
  <c r="F235" i="1" s="1"/>
  <c r="AC234" i="1"/>
  <c r="AE234" i="1" s="1"/>
  <c r="H234" i="1" s="1"/>
  <c r="R234" i="1"/>
  <c r="T234" i="1" s="1"/>
  <c r="G234" i="1" s="1"/>
  <c r="AC233" i="1"/>
  <c r="AE233" i="1" s="1"/>
  <c r="H233" i="1" s="1"/>
  <c r="R233" i="1"/>
  <c r="T233" i="1" s="1"/>
  <c r="G233" i="1" s="1"/>
  <c r="I233" i="1" s="1"/>
  <c r="F233" i="1" s="1"/>
  <c r="AC232" i="1"/>
  <c r="AE232" i="1" s="1"/>
  <c r="H232" i="1" s="1"/>
  <c r="R232" i="1"/>
  <c r="T232" i="1" s="1"/>
  <c r="G232" i="1" s="1"/>
  <c r="AC231" i="1"/>
  <c r="AE231" i="1" s="1"/>
  <c r="H231" i="1" s="1"/>
  <c r="R231" i="1"/>
  <c r="T231" i="1" s="1"/>
  <c r="G231" i="1" s="1"/>
  <c r="I231" i="1" s="1"/>
  <c r="F231" i="1" s="1"/>
  <c r="AC230" i="1"/>
  <c r="AE230" i="1" s="1"/>
  <c r="H230" i="1" s="1"/>
  <c r="R230" i="1"/>
  <c r="T230" i="1" s="1"/>
  <c r="G230" i="1" s="1"/>
  <c r="AC229" i="1"/>
  <c r="AE229" i="1" s="1"/>
  <c r="H229" i="1" s="1"/>
  <c r="R229" i="1"/>
  <c r="T229" i="1" s="1"/>
  <c r="G229" i="1" s="1"/>
  <c r="I229" i="1" s="1"/>
  <c r="F229" i="1" s="1"/>
  <c r="AC228" i="1"/>
  <c r="AE228" i="1" s="1"/>
  <c r="H228" i="1" s="1"/>
  <c r="R228" i="1"/>
  <c r="T228" i="1" s="1"/>
  <c r="G228" i="1" s="1"/>
  <c r="AC227" i="1"/>
  <c r="AE227" i="1" s="1"/>
  <c r="H227" i="1" s="1"/>
  <c r="R227" i="1"/>
  <c r="T227" i="1" s="1"/>
  <c r="G227" i="1" s="1"/>
  <c r="I227" i="1" s="1"/>
  <c r="F227" i="1" s="1"/>
  <c r="AC226" i="1"/>
  <c r="AE226" i="1" s="1"/>
  <c r="H226" i="1" s="1"/>
  <c r="R226" i="1"/>
  <c r="T226" i="1" s="1"/>
  <c r="G226" i="1" s="1"/>
  <c r="AC225" i="1"/>
  <c r="AE225" i="1" s="1"/>
  <c r="H225" i="1" s="1"/>
  <c r="R225" i="1"/>
  <c r="T225" i="1" s="1"/>
  <c r="G225" i="1" s="1"/>
  <c r="I225" i="1" s="1"/>
  <c r="F225" i="1" s="1"/>
  <c r="AC224" i="1"/>
  <c r="AE224" i="1" s="1"/>
  <c r="R224" i="1"/>
  <c r="R245" i="1" s="1"/>
  <c r="AE223" i="1"/>
  <c r="AD223" i="1"/>
  <c r="AC223" i="1"/>
  <c r="AB223" i="1"/>
  <c r="AA223" i="1"/>
  <c r="Z223" i="1"/>
  <c r="Y223" i="1"/>
  <c r="X223" i="1"/>
  <c r="W223" i="1"/>
  <c r="V223" i="1"/>
  <c r="U223" i="1"/>
  <c r="S223" i="1"/>
  <c r="Q223" i="1"/>
  <c r="P223" i="1"/>
  <c r="O223" i="1"/>
  <c r="N223" i="1"/>
  <c r="M223" i="1"/>
  <c r="L223" i="1"/>
  <c r="K223" i="1"/>
  <c r="J223" i="1"/>
  <c r="E223" i="1"/>
  <c r="D223" i="1"/>
  <c r="T222" i="1"/>
  <c r="R222" i="1"/>
  <c r="H222" i="1"/>
  <c r="G222" i="1"/>
  <c r="I222" i="1" s="1"/>
  <c r="F222" i="1" s="1"/>
  <c r="R221" i="1"/>
  <c r="R223" i="1" s="1"/>
  <c r="H221" i="1"/>
  <c r="H223" i="1" s="1"/>
  <c r="AD220" i="1"/>
  <c r="AB220" i="1"/>
  <c r="AA220" i="1"/>
  <c r="Z220" i="1"/>
  <c r="Y220" i="1"/>
  <c r="X220" i="1"/>
  <c r="W220" i="1"/>
  <c r="V220" i="1"/>
  <c r="S220" i="1"/>
  <c r="R220" i="1"/>
  <c r="Q220" i="1"/>
  <c r="P220" i="1"/>
  <c r="O220" i="1"/>
  <c r="N220" i="1"/>
  <c r="M220" i="1"/>
  <c r="L220" i="1"/>
  <c r="K220" i="1"/>
  <c r="J220" i="1"/>
  <c r="E220" i="1"/>
  <c r="D220" i="1"/>
  <c r="AC219" i="1"/>
  <c r="AE219" i="1" s="1"/>
  <c r="H219" i="1" s="1"/>
  <c r="T219" i="1"/>
  <c r="R219" i="1"/>
  <c r="G219" i="1"/>
  <c r="AE218" i="1"/>
  <c r="H218" i="1" s="1"/>
  <c r="AC218" i="1"/>
  <c r="T218" i="1"/>
  <c r="R218" i="1"/>
  <c r="G218" i="1"/>
  <c r="I218" i="1" s="1"/>
  <c r="F218" i="1" s="1"/>
  <c r="AE217" i="1"/>
  <c r="H217" i="1" s="1"/>
  <c r="I217" i="1" s="1"/>
  <c r="F217" i="1" s="1"/>
  <c r="AC217" i="1"/>
  <c r="T217" i="1"/>
  <c r="R217" i="1"/>
  <c r="G217" i="1"/>
  <c r="AC216" i="1"/>
  <c r="AE216" i="1" s="1"/>
  <c r="H216" i="1" s="1"/>
  <c r="T216" i="1"/>
  <c r="R216" i="1"/>
  <c r="G216" i="1"/>
  <c r="I216" i="1" s="1"/>
  <c r="F216" i="1" s="1"/>
  <c r="AC215" i="1"/>
  <c r="AE215" i="1" s="1"/>
  <c r="H215" i="1" s="1"/>
  <c r="T215" i="1"/>
  <c r="R215" i="1"/>
  <c r="G215" i="1"/>
  <c r="I215" i="1" s="1"/>
  <c r="F215" i="1" s="1"/>
  <c r="AE214" i="1"/>
  <c r="H214" i="1" s="1"/>
  <c r="I214" i="1" s="1"/>
  <c r="F214" i="1" s="1"/>
  <c r="AC214" i="1"/>
  <c r="T214" i="1"/>
  <c r="R214" i="1"/>
  <c r="G214" i="1"/>
  <c r="AE213" i="1"/>
  <c r="H213" i="1" s="1"/>
  <c r="I213" i="1" s="1"/>
  <c r="F213" i="1" s="1"/>
  <c r="AC213" i="1"/>
  <c r="T213" i="1"/>
  <c r="R213" i="1"/>
  <c r="G213" i="1"/>
  <c r="AC212" i="1"/>
  <c r="AE212" i="1" s="1"/>
  <c r="H212" i="1" s="1"/>
  <c r="T212" i="1"/>
  <c r="R212" i="1"/>
  <c r="G212" i="1"/>
  <c r="AC211" i="1"/>
  <c r="AE211" i="1" s="1"/>
  <c r="H211" i="1" s="1"/>
  <c r="T211" i="1"/>
  <c r="R211" i="1"/>
  <c r="G211" i="1"/>
  <c r="AC210" i="1"/>
  <c r="AE210" i="1" s="1"/>
  <c r="H210" i="1" s="1"/>
  <c r="T210" i="1"/>
  <c r="R210" i="1"/>
  <c r="G210" i="1"/>
  <c r="AC209" i="1"/>
  <c r="AE209" i="1" s="1"/>
  <c r="H209" i="1" s="1"/>
  <c r="T209" i="1"/>
  <c r="R209" i="1"/>
  <c r="G209" i="1"/>
  <c r="AC208" i="1"/>
  <c r="AE208" i="1" s="1"/>
  <c r="H208" i="1" s="1"/>
  <c r="T208" i="1"/>
  <c r="R208" i="1"/>
  <c r="G208" i="1"/>
  <c r="AC207" i="1"/>
  <c r="AE207" i="1" s="1"/>
  <c r="H207" i="1" s="1"/>
  <c r="T207" i="1"/>
  <c r="R207" i="1"/>
  <c r="G207" i="1"/>
  <c r="AC206" i="1"/>
  <c r="AC220" i="1" s="1"/>
  <c r="T206" i="1"/>
  <c r="R206" i="1"/>
  <c r="G206" i="1"/>
  <c r="AD205" i="1"/>
  <c r="AB205" i="1"/>
  <c r="AA205" i="1"/>
  <c r="Z205" i="1"/>
  <c r="Y205" i="1"/>
  <c r="X205" i="1"/>
  <c r="W205" i="1"/>
  <c r="V205" i="1"/>
  <c r="U205" i="1"/>
  <c r="S205" i="1"/>
  <c r="R205" i="1"/>
  <c r="Q205" i="1"/>
  <c r="P205" i="1"/>
  <c r="O205" i="1"/>
  <c r="N205" i="1"/>
  <c r="M205" i="1"/>
  <c r="L205" i="1"/>
  <c r="K205" i="1"/>
  <c r="J205" i="1"/>
  <c r="E205" i="1"/>
  <c r="D205" i="1"/>
  <c r="AC204" i="1"/>
  <c r="AE204" i="1" s="1"/>
  <c r="H204" i="1" s="1"/>
  <c r="T204" i="1"/>
  <c r="R204" i="1"/>
  <c r="G204" i="1"/>
  <c r="AC203" i="1"/>
  <c r="AE203" i="1" s="1"/>
  <c r="H203" i="1" s="1"/>
  <c r="T203" i="1"/>
  <c r="R203" i="1"/>
  <c r="G203" i="1"/>
  <c r="AC202" i="1"/>
  <c r="AE202" i="1" s="1"/>
  <c r="H202" i="1" s="1"/>
  <c r="T202" i="1"/>
  <c r="R202" i="1"/>
  <c r="G202" i="1"/>
  <c r="AC201" i="1"/>
  <c r="AE201" i="1" s="1"/>
  <c r="T201" i="1"/>
  <c r="R201" i="1"/>
  <c r="H201" i="1"/>
  <c r="G201" i="1"/>
  <c r="AC200" i="1"/>
  <c r="AE200" i="1" s="1"/>
  <c r="T200" i="1"/>
  <c r="R200" i="1"/>
  <c r="H200" i="1"/>
  <c r="G200" i="1"/>
  <c r="AC199" i="1"/>
  <c r="AE199" i="1" s="1"/>
  <c r="H199" i="1" s="1"/>
  <c r="T199" i="1"/>
  <c r="R199" i="1"/>
  <c r="G199" i="1"/>
  <c r="AC198" i="1"/>
  <c r="AE198" i="1" s="1"/>
  <c r="AE205" i="1" s="1"/>
  <c r="T198" i="1"/>
  <c r="R198" i="1"/>
  <c r="G198" i="1"/>
  <c r="AC197" i="1"/>
  <c r="T197" i="1"/>
  <c r="T205" i="1" s="1"/>
  <c r="R197" i="1"/>
  <c r="G197" i="1"/>
  <c r="G205" i="1" s="1"/>
  <c r="AD196" i="1"/>
  <c r="AB196" i="1"/>
  <c r="AA196" i="1"/>
  <c r="Z196" i="1"/>
  <c r="Y196" i="1"/>
  <c r="X196" i="1"/>
  <c r="W196" i="1"/>
  <c r="V196" i="1"/>
  <c r="U196" i="1"/>
  <c r="S196" i="1"/>
  <c r="R196" i="1"/>
  <c r="Q196" i="1"/>
  <c r="P196" i="1"/>
  <c r="O196" i="1"/>
  <c r="N196" i="1"/>
  <c r="M196" i="1"/>
  <c r="L196" i="1"/>
  <c r="K196" i="1"/>
  <c r="J196" i="1"/>
  <c r="E196" i="1"/>
  <c r="D196" i="1"/>
  <c r="AC195" i="1"/>
  <c r="AE195" i="1" s="1"/>
  <c r="H195" i="1" s="1"/>
  <c r="T195" i="1"/>
  <c r="R195" i="1"/>
  <c r="G195" i="1"/>
  <c r="AC194" i="1"/>
  <c r="AE194" i="1" s="1"/>
  <c r="T194" i="1"/>
  <c r="R194" i="1"/>
  <c r="H194" i="1"/>
  <c r="G194" i="1"/>
  <c r="AC193" i="1"/>
  <c r="T193" i="1"/>
  <c r="T196" i="1" s="1"/>
  <c r="R193" i="1"/>
  <c r="G193" i="1"/>
  <c r="G196" i="1" s="1"/>
  <c r="AD192" i="1"/>
  <c r="AC192" i="1"/>
  <c r="AB192" i="1"/>
  <c r="AA192" i="1"/>
  <c r="Z192" i="1"/>
  <c r="Y192" i="1"/>
  <c r="X192" i="1"/>
  <c r="W192" i="1"/>
  <c r="V192" i="1"/>
  <c r="U192" i="1"/>
  <c r="S192" i="1"/>
  <c r="Q192" i="1"/>
  <c r="P192" i="1"/>
  <c r="O192" i="1"/>
  <c r="N192" i="1"/>
  <c r="M192" i="1"/>
  <c r="L192" i="1"/>
  <c r="K192" i="1"/>
  <c r="J192" i="1"/>
  <c r="E192" i="1"/>
  <c r="D192" i="1"/>
  <c r="R191" i="1"/>
  <c r="T191" i="1" s="1"/>
  <c r="G191" i="1" s="1"/>
  <c r="I191" i="1"/>
  <c r="F191" i="1" s="1"/>
  <c r="H191" i="1"/>
  <c r="T190" i="1"/>
  <c r="G190" i="1" s="1"/>
  <c r="I190" i="1" s="1"/>
  <c r="F190" i="1" s="1"/>
  <c r="R190" i="1"/>
  <c r="H190" i="1"/>
  <c r="R189" i="1"/>
  <c r="T189" i="1" s="1"/>
  <c r="G189" i="1" s="1"/>
  <c r="I189" i="1"/>
  <c r="F189" i="1" s="1"/>
  <c r="H189" i="1"/>
  <c r="T188" i="1"/>
  <c r="G188" i="1" s="1"/>
  <c r="I188" i="1" s="1"/>
  <c r="F188" i="1" s="1"/>
  <c r="R188" i="1"/>
  <c r="H188" i="1"/>
  <c r="R187" i="1"/>
  <c r="T187" i="1" s="1"/>
  <c r="G187" i="1" s="1"/>
  <c r="I187" i="1" s="1"/>
  <c r="F187" i="1" s="1"/>
  <c r="H187" i="1"/>
  <c r="T186" i="1"/>
  <c r="G186" i="1" s="1"/>
  <c r="I186" i="1" s="1"/>
  <c r="F186" i="1" s="1"/>
  <c r="R186" i="1"/>
  <c r="H186" i="1"/>
  <c r="R185" i="1"/>
  <c r="T185" i="1" s="1"/>
  <c r="G185" i="1" s="1"/>
  <c r="I185" i="1" s="1"/>
  <c r="F185" i="1" s="1"/>
  <c r="H185" i="1"/>
  <c r="AE184" i="1"/>
  <c r="H184" i="1" s="1"/>
  <c r="AC184" i="1"/>
  <c r="R184" i="1"/>
  <c r="T184" i="1" s="1"/>
  <c r="G184" i="1" s="1"/>
  <c r="I184" i="1" s="1"/>
  <c r="F184" i="1" s="1"/>
  <c r="AE183" i="1"/>
  <c r="H183" i="1" s="1"/>
  <c r="AC183" i="1"/>
  <c r="T183" i="1"/>
  <c r="R183" i="1"/>
  <c r="I183" i="1"/>
  <c r="F183" i="1" s="1"/>
  <c r="G183" i="1"/>
  <c r="AE182" i="1"/>
  <c r="H182" i="1" s="1"/>
  <c r="AC182" i="1"/>
  <c r="T182" i="1"/>
  <c r="R182" i="1"/>
  <c r="G182" i="1"/>
  <c r="I182" i="1" s="1"/>
  <c r="F182" i="1" s="1"/>
  <c r="AE181" i="1"/>
  <c r="H181" i="1" s="1"/>
  <c r="AC181" i="1"/>
  <c r="T181" i="1"/>
  <c r="G181" i="1" s="1"/>
  <c r="I181" i="1" s="1"/>
  <c r="F181" i="1" s="1"/>
  <c r="R181" i="1"/>
  <c r="AE180" i="1"/>
  <c r="H180" i="1" s="1"/>
  <c r="AC180" i="1"/>
  <c r="R180" i="1"/>
  <c r="T180" i="1" s="1"/>
  <c r="G180" i="1" s="1"/>
  <c r="I180" i="1" s="1"/>
  <c r="F180" i="1" s="1"/>
  <c r="AE179" i="1"/>
  <c r="H179" i="1" s="1"/>
  <c r="AC179" i="1"/>
  <c r="T179" i="1"/>
  <c r="R179" i="1"/>
  <c r="I179" i="1"/>
  <c r="F179" i="1" s="1"/>
  <c r="G179" i="1"/>
  <c r="AE178" i="1"/>
  <c r="H178" i="1" s="1"/>
  <c r="AC178" i="1"/>
  <c r="T178" i="1"/>
  <c r="R178" i="1"/>
  <c r="G178" i="1"/>
  <c r="I178" i="1" s="1"/>
  <c r="F178" i="1" s="1"/>
  <c r="AE177" i="1"/>
  <c r="H177" i="1" s="1"/>
  <c r="AC177" i="1"/>
  <c r="T177" i="1"/>
  <c r="G177" i="1" s="1"/>
  <c r="I177" i="1" s="1"/>
  <c r="F177" i="1" s="1"/>
  <c r="R177" i="1"/>
  <c r="AE176" i="1"/>
  <c r="H176" i="1" s="1"/>
  <c r="AC176" i="1"/>
  <c r="R176" i="1"/>
  <c r="T176" i="1" s="1"/>
  <c r="G176" i="1" s="1"/>
  <c r="I176" i="1" s="1"/>
  <c r="F176" i="1" s="1"/>
  <c r="AE175" i="1"/>
  <c r="H175" i="1" s="1"/>
  <c r="AC175" i="1"/>
  <c r="T175" i="1"/>
  <c r="R175" i="1"/>
  <c r="I175" i="1"/>
  <c r="F175" i="1" s="1"/>
  <c r="G175" i="1"/>
  <c r="AE174" i="1"/>
  <c r="H174" i="1" s="1"/>
  <c r="AC174" i="1"/>
  <c r="T174" i="1"/>
  <c r="R174" i="1"/>
  <c r="G174" i="1"/>
  <c r="I174" i="1" s="1"/>
  <c r="F174" i="1" s="1"/>
  <c r="AE173" i="1"/>
  <c r="H173" i="1" s="1"/>
  <c r="AC173" i="1"/>
  <c r="T173" i="1"/>
  <c r="G173" i="1" s="1"/>
  <c r="I173" i="1" s="1"/>
  <c r="F173" i="1" s="1"/>
  <c r="R173" i="1"/>
  <c r="AE172" i="1"/>
  <c r="H172" i="1" s="1"/>
  <c r="AC172" i="1"/>
  <c r="R172" i="1"/>
  <c r="T172" i="1" s="1"/>
  <c r="G172" i="1" s="1"/>
  <c r="I172" i="1" s="1"/>
  <c r="F172" i="1" s="1"/>
  <c r="AE171" i="1"/>
  <c r="H171" i="1" s="1"/>
  <c r="AC171" i="1"/>
  <c r="T171" i="1"/>
  <c r="R171" i="1"/>
  <c r="I171" i="1"/>
  <c r="F171" i="1" s="1"/>
  <c r="G171" i="1"/>
  <c r="AE170" i="1"/>
  <c r="H170" i="1" s="1"/>
  <c r="AC170" i="1"/>
  <c r="T170" i="1"/>
  <c r="R170" i="1"/>
  <c r="G170" i="1"/>
  <c r="I170" i="1" s="1"/>
  <c r="F170" i="1" s="1"/>
  <c r="AE169" i="1"/>
  <c r="AC169" i="1"/>
  <c r="T169" i="1"/>
  <c r="G169" i="1" s="1"/>
  <c r="R169" i="1"/>
  <c r="R192" i="1" s="1"/>
  <c r="AD168" i="1"/>
  <c r="AC168" i="1"/>
  <c r="AB168" i="1"/>
  <c r="AA168" i="1"/>
  <c r="Z168" i="1"/>
  <c r="Y168" i="1"/>
  <c r="X168" i="1"/>
  <c r="W168" i="1"/>
  <c r="V168" i="1"/>
  <c r="U168" i="1"/>
  <c r="S168" i="1"/>
  <c r="Q168" i="1"/>
  <c r="P168" i="1"/>
  <c r="O168" i="1"/>
  <c r="N168" i="1"/>
  <c r="M168" i="1"/>
  <c r="L168" i="1"/>
  <c r="K168" i="1"/>
  <c r="J168" i="1"/>
  <c r="E168" i="1"/>
  <c r="D168" i="1"/>
  <c r="AE167" i="1"/>
  <c r="AC167" i="1"/>
  <c r="T167" i="1"/>
  <c r="R167" i="1"/>
  <c r="H167" i="1"/>
  <c r="G167" i="1"/>
  <c r="I167" i="1" s="1"/>
  <c r="F167" i="1" s="1"/>
  <c r="AE166" i="1"/>
  <c r="AC166" i="1"/>
  <c r="T166" i="1"/>
  <c r="R166" i="1"/>
  <c r="H166" i="1"/>
  <c r="G166" i="1"/>
  <c r="I166" i="1" s="1"/>
  <c r="F166" i="1" s="1"/>
  <c r="AE165" i="1"/>
  <c r="AC165" i="1"/>
  <c r="T165" i="1"/>
  <c r="R165" i="1"/>
  <c r="H165" i="1"/>
  <c r="G165" i="1"/>
  <c r="I165" i="1" s="1"/>
  <c r="F165" i="1" s="1"/>
  <c r="AE164" i="1"/>
  <c r="AC164" i="1"/>
  <c r="T164" i="1"/>
  <c r="R164" i="1"/>
  <c r="H164" i="1"/>
  <c r="G164" i="1"/>
  <c r="I164" i="1" s="1"/>
  <c r="F164" i="1" s="1"/>
  <c r="AE163" i="1"/>
  <c r="H163" i="1" s="1"/>
  <c r="AC163" i="1"/>
  <c r="T163" i="1"/>
  <c r="G163" i="1" s="1"/>
  <c r="I163" i="1" s="1"/>
  <c r="F163" i="1" s="1"/>
  <c r="R163" i="1"/>
  <c r="AE162" i="1"/>
  <c r="H162" i="1" s="1"/>
  <c r="AC162" i="1"/>
  <c r="R162" i="1"/>
  <c r="T162" i="1" s="1"/>
  <c r="G162" i="1" s="1"/>
  <c r="I162" i="1" s="1"/>
  <c r="F162" i="1" s="1"/>
  <c r="AE161" i="1"/>
  <c r="H161" i="1" s="1"/>
  <c r="AC161" i="1"/>
  <c r="R161" i="1"/>
  <c r="T161" i="1" s="1"/>
  <c r="G161" i="1" s="1"/>
  <c r="I161" i="1" s="1"/>
  <c r="F161" i="1" s="1"/>
  <c r="AE160" i="1"/>
  <c r="H160" i="1" s="1"/>
  <c r="AC160" i="1"/>
  <c r="T160" i="1"/>
  <c r="R160" i="1"/>
  <c r="G160" i="1"/>
  <c r="I160" i="1" s="1"/>
  <c r="F160" i="1" s="1"/>
  <c r="AE159" i="1"/>
  <c r="H159" i="1" s="1"/>
  <c r="AC159" i="1"/>
  <c r="T159" i="1"/>
  <c r="G159" i="1" s="1"/>
  <c r="I159" i="1" s="1"/>
  <c r="F159" i="1" s="1"/>
  <c r="R159" i="1"/>
  <c r="AE158" i="1"/>
  <c r="H158" i="1" s="1"/>
  <c r="AC158" i="1"/>
  <c r="R158" i="1"/>
  <c r="T158" i="1" s="1"/>
  <c r="G158" i="1" s="1"/>
  <c r="I158" i="1" s="1"/>
  <c r="F158" i="1" s="1"/>
  <c r="AE157" i="1"/>
  <c r="H157" i="1" s="1"/>
  <c r="H168" i="1" s="1"/>
  <c r="AC157" i="1"/>
  <c r="R157" i="1"/>
  <c r="T157" i="1" s="1"/>
  <c r="AD156" i="1"/>
  <c r="AB156" i="1"/>
  <c r="AA156" i="1"/>
  <c r="Z156" i="1"/>
  <c r="Y156" i="1"/>
  <c r="X156" i="1"/>
  <c r="W156" i="1"/>
  <c r="V156" i="1"/>
  <c r="S156" i="1"/>
  <c r="Q156" i="1"/>
  <c r="P156" i="1"/>
  <c r="O156" i="1"/>
  <c r="N156" i="1"/>
  <c r="M156" i="1"/>
  <c r="L156" i="1"/>
  <c r="K156" i="1"/>
  <c r="J156" i="1"/>
  <c r="E156" i="1"/>
  <c r="D156" i="1"/>
  <c r="AE155" i="1"/>
  <c r="AC155" i="1"/>
  <c r="R155" i="1"/>
  <c r="T155" i="1" s="1"/>
  <c r="G155" i="1" s="1"/>
  <c r="I155" i="1" s="1"/>
  <c r="F155" i="1" s="1"/>
  <c r="H155" i="1"/>
  <c r="AE154" i="1"/>
  <c r="AC154" i="1"/>
  <c r="R154" i="1"/>
  <c r="T154" i="1" s="1"/>
  <c r="G154" i="1" s="1"/>
  <c r="I154" i="1" s="1"/>
  <c r="F154" i="1" s="1"/>
  <c r="H154" i="1"/>
  <c r="AE153" i="1"/>
  <c r="AC153" i="1"/>
  <c r="R153" i="1"/>
  <c r="T153" i="1" s="1"/>
  <c r="G153" i="1" s="1"/>
  <c r="I153" i="1" s="1"/>
  <c r="F153" i="1" s="1"/>
  <c r="H153" i="1"/>
  <c r="AE152" i="1"/>
  <c r="AC152" i="1"/>
  <c r="R152" i="1"/>
  <c r="T152" i="1" s="1"/>
  <c r="G152" i="1" s="1"/>
  <c r="I152" i="1" s="1"/>
  <c r="F152" i="1" s="1"/>
  <c r="H152" i="1"/>
  <c r="AE151" i="1"/>
  <c r="AC151" i="1"/>
  <c r="R151" i="1"/>
  <c r="T151" i="1" s="1"/>
  <c r="G151" i="1" s="1"/>
  <c r="I151" i="1" s="1"/>
  <c r="F151" i="1" s="1"/>
  <c r="H151" i="1"/>
  <c r="AE150" i="1"/>
  <c r="AE156" i="1" s="1"/>
  <c r="AC150" i="1"/>
  <c r="AC156" i="1" s="1"/>
  <c r="R150" i="1"/>
  <c r="T150" i="1" s="1"/>
  <c r="G150" i="1" s="1"/>
  <c r="G156" i="1" s="1"/>
  <c r="H150" i="1"/>
  <c r="H156" i="1" s="1"/>
  <c r="AA149" i="1"/>
  <c r="Z149" i="1"/>
  <c r="Y149" i="1"/>
  <c r="X149" i="1"/>
  <c r="W149" i="1"/>
  <c r="V149" i="1"/>
  <c r="S149" i="1"/>
  <c r="R149" i="1"/>
  <c r="Q149" i="1"/>
  <c r="P149" i="1"/>
  <c r="O149" i="1"/>
  <c r="N149" i="1"/>
  <c r="M149" i="1"/>
  <c r="L149" i="1"/>
  <c r="K149" i="1"/>
  <c r="J149" i="1"/>
  <c r="E149" i="1"/>
  <c r="D149" i="1"/>
  <c r="AD148" i="1"/>
  <c r="H148" i="1" s="1"/>
  <c r="I148" i="1" s="1"/>
  <c r="F148" i="1" s="1"/>
  <c r="AB148" i="1"/>
  <c r="AB149" i="1" s="1"/>
  <c r="T148" i="1"/>
  <c r="R148" i="1"/>
  <c r="G148" i="1"/>
  <c r="AE147" i="1"/>
  <c r="H147" i="1" s="1"/>
  <c r="I147" i="1" s="1"/>
  <c r="F147" i="1" s="1"/>
  <c r="AC147" i="1"/>
  <c r="T147" i="1"/>
  <c r="R147" i="1"/>
  <c r="G147" i="1"/>
  <c r="AE146" i="1"/>
  <c r="H146" i="1" s="1"/>
  <c r="I146" i="1" s="1"/>
  <c r="F146" i="1" s="1"/>
  <c r="AC146" i="1"/>
  <c r="T146" i="1"/>
  <c r="R146" i="1"/>
  <c r="G146" i="1"/>
  <c r="AE145" i="1"/>
  <c r="H145" i="1" s="1"/>
  <c r="I145" i="1" s="1"/>
  <c r="F145" i="1" s="1"/>
  <c r="AC145" i="1"/>
  <c r="T145" i="1"/>
  <c r="R145" i="1"/>
  <c r="G145" i="1"/>
  <c r="AE144" i="1"/>
  <c r="H144" i="1" s="1"/>
  <c r="I144" i="1" s="1"/>
  <c r="F144" i="1" s="1"/>
  <c r="AC144" i="1"/>
  <c r="T144" i="1"/>
  <c r="R144" i="1"/>
  <c r="G144" i="1"/>
  <c r="AE143" i="1"/>
  <c r="H143" i="1" s="1"/>
  <c r="I143" i="1" s="1"/>
  <c r="F143" i="1" s="1"/>
  <c r="AC143" i="1"/>
  <c r="T143" i="1"/>
  <c r="R143" i="1"/>
  <c r="G143" i="1"/>
  <c r="AE142" i="1"/>
  <c r="H142" i="1" s="1"/>
  <c r="I142" i="1" s="1"/>
  <c r="F142" i="1" s="1"/>
  <c r="AC142" i="1"/>
  <c r="T142" i="1"/>
  <c r="R142" i="1"/>
  <c r="G142" i="1"/>
  <c r="AE141" i="1"/>
  <c r="H141" i="1" s="1"/>
  <c r="I141" i="1" s="1"/>
  <c r="F141" i="1" s="1"/>
  <c r="AC141" i="1"/>
  <c r="T141" i="1"/>
  <c r="R141" i="1"/>
  <c r="G141" i="1"/>
  <c r="AE140" i="1"/>
  <c r="H140" i="1" s="1"/>
  <c r="I140" i="1" s="1"/>
  <c r="F140" i="1" s="1"/>
  <c r="AC140" i="1"/>
  <c r="T140" i="1"/>
  <c r="R140" i="1"/>
  <c r="G140" i="1"/>
  <c r="AE139" i="1"/>
  <c r="H139" i="1" s="1"/>
  <c r="I139" i="1" s="1"/>
  <c r="F139" i="1" s="1"/>
  <c r="AC139" i="1"/>
  <c r="T139" i="1"/>
  <c r="R139" i="1"/>
  <c r="G139" i="1"/>
  <c r="AE138" i="1"/>
  <c r="H138" i="1" s="1"/>
  <c r="I138" i="1" s="1"/>
  <c r="F138" i="1" s="1"/>
  <c r="AC138" i="1"/>
  <c r="T138" i="1"/>
  <c r="R138" i="1"/>
  <c r="G138" i="1"/>
  <c r="AE137" i="1"/>
  <c r="H137" i="1" s="1"/>
  <c r="I137" i="1" s="1"/>
  <c r="F137" i="1" s="1"/>
  <c r="AC137" i="1"/>
  <c r="T137" i="1"/>
  <c r="R137" i="1"/>
  <c r="G137" i="1"/>
  <c r="AE136" i="1"/>
  <c r="H136" i="1" s="1"/>
  <c r="I136" i="1" s="1"/>
  <c r="F136" i="1" s="1"/>
  <c r="AC136" i="1"/>
  <c r="T136" i="1"/>
  <c r="R136" i="1"/>
  <c r="G136" i="1"/>
  <c r="AE135" i="1"/>
  <c r="H135" i="1" s="1"/>
  <c r="I135" i="1" s="1"/>
  <c r="F135" i="1" s="1"/>
  <c r="AC135" i="1"/>
  <c r="T135" i="1"/>
  <c r="R135" i="1"/>
  <c r="G135" i="1"/>
  <c r="AE134" i="1"/>
  <c r="H134" i="1" s="1"/>
  <c r="I134" i="1" s="1"/>
  <c r="F134" i="1" s="1"/>
  <c r="AC134" i="1"/>
  <c r="T134" i="1"/>
  <c r="R134" i="1"/>
  <c r="G134" i="1"/>
  <c r="AE133" i="1"/>
  <c r="H133" i="1" s="1"/>
  <c r="AC133" i="1"/>
  <c r="AC149" i="1" s="1"/>
  <c r="T133" i="1"/>
  <c r="T149" i="1" s="1"/>
  <c r="R133" i="1"/>
  <c r="G133" i="1"/>
  <c r="G149" i="1" s="1"/>
  <c r="AD132" i="1"/>
  <c r="AB132" i="1"/>
  <c r="AA132" i="1"/>
  <c r="Z132" i="1"/>
  <c r="Y132" i="1"/>
  <c r="X132" i="1"/>
  <c r="W132" i="1"/>
  <c r="V132" i="1"/>
  <c r="U132" i="1"/>
  <c r="S132" i="1"/>
  <c r="R132" i="1"/>
  <c r="Q132" i="1"/>
  <c r="P132" i="1"/>
  <c r="O132" i="1"/>
  <c r="N132" i="1"/>
  <c r="M132" i="1"/>
  <c r="L132" i="1"/>
  <c r="K132" i="1"/>
  <c r="J132" i="1"/>
  <c r="G132" i="1"/>
  <c r="E132" i="1"/>
  <c r="D132" i="1"/>
  <c r="AE131" i="1"/>
  <c r="H131" i="1" s="1"/>
  <c r="I131" i="1" s="1"/>
  <c r="F131" i="1" s="1"/>
  <c r="AC131" i="1"/>
  <c r="T131" i="1"/>
  <c r="R131" i="1"/>
  <c r="G131" i="1"/>
  <c r="AE130" i="1"/>
  <c r="AE132" i="1" s="1"/>
  <c r="AC130" i="1"/>
  <c r="AC132" i="1" s="1"/>
  <c r="T130" i="1"/>
  <c r="T132" i="1" s="1"/>
  <c r="R130" i="1"/>
  <c r="G130" i="1"/>
  <c r="AD129" i="1"/>
  <c r="AB129" i="1"/>
  <c r="AA129" i="1"/>
  <c r="Z129" i="1"/>
  <c r="Y129" i="1"/>
  <c r="X129" i="1"/>
  <c r="W129" i="1"/>
  <c r="V129" i="1"/>
  <c r="U129" i="1"/>
  <c r="S129" i="1"/>
  <c r="R129" i="1"/>
  <c r="Q129" i="1"/>
  <c r="P129" i="1"/>
  <c r="O129" i="1"/>
  <c r="N129" i="1"/>
  <c r="M129" i="1"/>
  <c r="L129" i="1"/>
  <c r="K129" i="1"/>
  <c r="J129" i="1"/>
  <c r="G129" i="1"/>
  <c r="E129" i="1"/>
  <c r="D129" i="1"/>
  <c r="AE128" i="1"/>
  <c r="H128" i="1" s="1"/>
  <c r="I128" i="1" s="1"/>
  <c r="F128" i="1" s="1"/>
  <c r="AC128" i="1"/>
  <c r="T128" i="1"/>
  <c r="R128" i="1"/>
  <c r="G128" i="1"/>
  <c r="AE127" i="1"/>
  <c r="H127" i="1" s="1"/>
  <c r="I127" i="1" s="1"/>
  <c r="F127" i="1" s="1"/>
  <c r="AC127" i="1"/>
  <c r="T127" i="1"/>
  <c r="R127" i="1"/>
  <c r="G127" i="1"/>
  <c r="AE126" i="1"/>
  <c r="AE129" i="1" s="1"/>
  <c r="AC126" i="1"/>
  <c r="AC129" i="1" s="1"/>
  <c r="T126" i="1"/>
  <c r="T129" i="1" s="1"/>
  <c r="R126" i="1"/>
  <c r="G126" i="1"/>
  <c r="AD125" i="1"/>
  <c r="AB125" i="1"/>
  <c r="AA125" i="1"/>
  <c r="Z125" i="1"/>
  <c r="Y125" i="1"/>
  <c r="X125" i="1"/>
  <c r="W125" i="1"/>
  <c r="V125" i="1"/>
  <c r="U125" i="1"/>
  <c r="S125" i="1"/>
  <c r="Q125" i="1"/>
  <c r="P125" i="1"/>
  <c r="O125" i="1"/>
  <c r="N125" i="1"/>
  <c r="M125" i="1"/>
  <c r="L125" i="1"/>
  <c r="K125" i="1"/>
  <c r="J125" i="1"/>
  <c r="E125" i="1"/>
  <c r="D125" i="1"/>
  <c r="AE124" i="1"/>
  <c r="H124" i="1" s="1"/>
  <c r="I124" i="1" s="1"/>
  <c r="F124" i="1" s="1"/>
  <c r="AC124" i="1"/>
  <c r="T124" i="1"/>
  <c r="R124" i="1"/>
  <c r="G124" i="1"/>
  <c r="AE123" i="1"/>
  <c r="H123" i="1" s="1"/>
  <c r="I123" i="1" s="1"/>
  <c r="F123" i="1" s="1"/>
  <c r="AC123" i="1"/>
  <c r="T123" i="1"/>
  <c r="R123" i="1"/>
  <c r="G123" i="1"/>
  <c r="AE122" i="1"/>
  <c r="H122" i="1" s="1"/>
  <c r="I122" i="1" s="1"/>
  <c r="F122" i="1" s="1"/>
  <c r="AC122" i="1"/>
  <c r="T122" i="1"/>
  <c r="R122" i="1"/>
  <c r="G122" i="1"/>
  <c r="AE121" i="1"/>
  <c r="H121" i="1" s="1"/>
  <c r="I121" i="1" s="1"/>
  <c r="F121" i="1" s="1"/>
  <c r="AC121" i="1"/>
  <c r="T121" i="1"/>
  <c r="R121" i="1"/>
  <c r="G121" i="1"/>
  <c r="AE120" i="1"/>
  <c r="H120" i="1" s="1"/>
  <c r="AC120" i="1"/>
  <c r="T120" i="1"/>
  <c r="R120" i="1"/>
  <c r="I120" i="1"/>
  <c r="F120" i="1" s="1"/>
  <c r="G120" i="1"/>
  <c r="AC119" i="1"/>
  <c r="AE119" i="1" s="1"/>
  <c r="H119" i="1" s="1"/>
  <c r="I119" i="1" s="1"/>
  <c r="F119" i="1" s="1"/>
  <c r="T119" i="1"/>
  <c r="R119" i="1"/>
  <c r="G119" i="1"/>
  <c r="AE118" i="1"/>
  <c r="H118" i="1" s="1"/>
  <c r="I118" i="1" s="1"/>
  <c r="F118" i="1" s="1"/>
  <c r="AC118" i="1"/>
  <c r="T118" i="1"/>
  <c r="R118" i="1"/>
  <c r="G118" i="1"/>
  <c r="AE117" i="1"/>
  <c r="H117" i="1" s="1"/>
  <c r="I117" i="1" s="1"/>
  <c r="F117" i="1" s="1"/>
  <c r="AC117" i="1"/>
  <c r="T117" i="1"/>
  <c r="R117" i="1"/>
  <c r="G117" i="1"/>
  <c r="R116" i="1"/>
  <c r="T116" i="1" s="1"/>
  <c r="G116" i="1" s="1"/>
  <c r="I116" i="1" s="1"/>
  <c r="F116" i="1" s="1"/>
  <c r="AE115" i="1"/>
  <c r="H115" i="1" s="1"/>
  <c r="AC115" i="1"/>
  <c r="R115" i="1"/>
  <c r="T115" i="1" s="1"/>
  <c r="G115" i="1" s="1"/>
  <c r="I115" i="1" s="1"/>
  <c r="F115" i="1" s="1"/>
  <c r="AE114" i="1"/>
  <c r="H114" i="1" s="1"/>
  <c r="AC114" i="1"/>
  <c r="R114" i="1"/>
  <c r="T114" i="1" s="1"/>
  <c r="G114" i="1" s="1"/>
  <c r="I114" i="1" s="1"/>
  <c r="F114" i="1" s="1"/>
  <c r="AE113" i="1"/>
  <c r="AC113" i="1"/>
  <c r="R113" i="1"/>
  <c r="AD112" i="1"/>
  <c r="AB112" i="1"/>
  <c r="AA112" i="1"/>
  <c r="Z112" i="1"/>
  <c r="Y112" i="1"/>
  <c r="X112" i="1"/>
  <c r="W112" i="1"/>
  <c r="V112" i="1"/>
  <c r="S112" i="1"/>
  <c r="R112" i="1"/>
  <c r="Q112" i="1"/>
  <c r="P112" i="1"/>
  <c r="O112" i="1"/>
  <c r="N112" i="1"/>
  <c r="M112" i="1"/>
  <c r="L112" i="1"/>
  <c r="K112" i="1"/>
  <c r="J112" i="1"/>
  <c r="E112" i="1"/>
  <c r="D112" i="1"/>
  <c r="AE111" i="1"/>
  <c r="H111" i="1" s="1"/>
  <c r="I111" i="1" s="1"/>
  <c r="F111" i="1" s="1"/>
  <c r="AC111" i="1"/>
  <c r="T111" i="1"/>
  <c r="R111" i="1"/>
  <c r="G111" i="1"/>
  <c r="AC110" i="1"/>
  <c r="AE110" i="1" s="1"/>
  <c r="H110" i="1" s="1"/>
  <c r="I110" i="1" s="1"/>
  <c r="F110" i="1" s="1"/>
  <c r="T110" i="1"/>
  <c r="R110" i="1"/>
  <c r="G110" i="1"/>
  <c r="AC109" i="1"/>
  <c r="AE109" i="1" s="1"/>
  <c r="H109" i="1" s="1"/>
  <c r="T109" i="1"/>
  <c r="R109" i="1"/>
  <c r="G109" i="1"/>
  <c r="AE108" i="1"/>
  <c r="H108" i="1" s="1"/>
  <c r="AC108" i="1"/>
  <c r="T108" i="1"/>
  <c r="R108" i="1"/>
  <c r="G108" i="1"/>
  <c r="I108" i="1" s="1"/>
  <c r="F108" i="1" s="1"/>
  <c r="AE107" i="1"/>
  <c r="H107" i="1" s="1"/>
  <c r="I107" i="1" s="1"/>
  <c r="F107" i="1" s="1"/>
  <c r="AC107" i="1"/>
  <c r="T107" i="1"/>
  <c r="R107" i="1"/>
  <c r="G107" i="1"/>
  <c r="AC106" i="1"/>
  <c r="AE106" i="1" s="1"/>
  <c r="H106" i="1" s="1"/>
  <c r="I106" i="1" s="1"/>
  <c r="F106" i="1" s="1"/>
  <c r="T106" i="1"/>
  <c r="R106" i="1"/>
  <c r="G106" i="1"/>
  <c r="AC105" i="1"/>
  <c r="AE105" i="1" s="1"/>
  <c r="H105" i="1" s="1"/>
  <c r="T105" i="1"/>
  <c r="R105" i="1"/>
  <c r="G105" i="1"/>
  <c r="I105" i="1" s="1"/>
  <c r="F105" i="1" s="1"/>
  <c r="AE104" i="1"/>
  <c r="H104" i="1" s="1"/>
  <c r="AC104" i="1"/>
  <c r="T104" i="1"/>
  <c r="R104" i="1"/>
  <c r="G104" i="1"/>
  <c r="I104" i="1" s="1"/>
  <c r="F104" i="1" s="1"/>
  <c r="AE103" i="1"/>
  <c r="H103" i="1" s="1"/>
  <c r="I103" i="1" s="1"/>
  <c r="F103" i="1" s="1"/>
  <c r="AC103" i="1"/>
  <c r="T103" i="1"/>
  <c r="R103" i="1"/>
  <c r="G103" i="1"/>
  <c r="AC102" i="1"/>
  <c r="AE102" i="1" s="1"/>
  <c r="H102" i="1" s="1"/>
  <c r="I102" i="1" s="1"/>
  <c r="F102" i="1" s="1"/>
  <c r="T102" i="1"/>
  <c r="R102" i="1"/>
  <c r="G102" i="1"/>
  <c r="AC101" i="1"/>
  <c r="AC112" i="1" s="1"/>
  <c r="T101" i="1"/>
  <c r="T112" i="1" s="1"/>
  <c r="R101" i="1"/>
  <c r="G101" i="1"/>
  <c r="G112" i="1" s="1"/>
  <c r="AD100" i="1"/>
  <c r="AB100" i="1"/>
  <c r="AA100" i="1"/>
  <c r="Z100" i="1"/>
  <c r="Y100" i="1"/>
  <c r="X100" i="1"/>
  <c r="W100" i="1"/>
  <c r="V100" i="1"/>
  <c r="U100" i="1"/>
  <c r="S100" i="1"/>
  <c r="Q100" i="1"/>
  <c r="P100" i="1"/>
  <c r="O100" i="1"/>
  <c r="N100" i="1"/>
  <c r="M100" i="1"/>
  <c r="L100" i="1"/>
  <c r="K100" i="1"/>
  <c r="J100" i="1"/>
  <c r="E100" i="1"/>
  <c r="D100" i="1"/>
  <c r="AC99" i="1"/>
  <c r="AE99" i="1" s="1"/>
  <c r="H99" i="1" s="1"/>
  <c r="I99" i="1" s="1"/>
  <c r="F99" i="1" s="1"/>
  <c r="T99" i="1"/>
  <c r="R99" i="1"/>
  <c r="G99" i="1"/>
  <c r="AC98" i="1"/>
  <c r="AE98" i="1" s="1"/>
  <c r="H98" i="1" s="1"/>
  <c r="T98" i="1"/>
  <c r="R98" i="1"/>
  <c r="G98" i="1"/>
  <c r="AE97" i="1"/>
  <c r="H97" i="1" s="1"/>
  <c r="AC97" i="1"/>
  <c r="T97" i="1"/>
  <c r="R97" i="1"/>
  <c r="G97" i="1"/>
  <c r="I97" i="1" s="1"/>
  <c r="F97" i="1" s="1"/>
  <c r="AE96" i="1"/>
  <c r="H96" i="1" s="1"/>
  <c r="I96" i="1" s="1"/>
  <c r="F96" i="1" s="1"/>
  <c r="AC96" i="1"/>
  <c r="T96" i="1"/>
  <c r="R96" i="1"/>
  <c r="G96" i="1"/>
  <c r="AC95" i="1"/>
  <c r="AE95" i="1" s="1"/>
  <c r="H95" i="1" s="1"/>
  <c r="I95" i="1" s="1"/>
  <c r="F95" i="1" s="1"/>
  <c r="T95" i="1"/>
  <c r="R95" i="1"/>
  <c r="G95" i="1"/>
  <c r="AC94" i="1"/>
  <c r="AE94" i="1" s="1"/>
  <c r="H94" i="1" s="1"/>
  <c r="T94" i="1"/>
  <c r="R94" i="1"/>
  <c r="G94" i="1"/>
  <c r="I94" i="1" s="1"/>
  <c r="F94" i="1" s="1"/>
  <c r="AE93" i="1"/>
  <c r="H93" i="1" s="1"/>
  <c r="AC93" i="1"/>
  <c r="T93" i="1"/>
  <c r="R93" i="1"/>
  <c r="G93" i="1"/>
  <c r="I93" i="1" s="1"/>
  <c r="F93" i="1" s="1"/>
  <c r="AE92" i="1"/>
  <c r="H92" i="1" s="1"/>
  <c r="I92" i="1" s="1"/>
  <c r="F92" i="1" s="1"/>
  <c r="AC92" i="1"/>
  <c r="T92" i="1"/>
  <c r="R92" i="1"/>
  <c r="G92" i="1"/>
  <c r="AC91" i="1"/>
  <c r="AE91" i="1" s="1"/>
  <c r="H91" i="1" s="1"/>
  <c r="I91" i="1" s="1"/>
  <c r="F91" i="1" s="1"/>
  <c r="T91" i="1"/>
  <c r="R91" i="1"/>
  <c r="G91" i="1"/>
  <c r="AC90" i="1"/>
  <c r="AE90" i="1" s="1"/>
  <c r="H90" i="1" s="1"/>
  <c r="T90" i="1"/>
  <c r="R90" i="1"/>
  <c r="G90" i="1"/>
  <c r="AE89" i="1"/>
  <c r="H89" i="1" s="1"/>
  <c r="AC89" i="1"/>
  <c r="T89" i="1"/>
  <c r="R89" i="1"/>
  <c r="G89" i="1"/>
  <c r="I89" i="1" s="1"/>
  <c r="F89" i="1" s="1"/>
  <c r="AE88" i="1"/>
  <c r="H88" i="1" s="1"/>
  <c r="I88" i="1" s="1"/>
  <c r="F88" i="1" s="1"/>
  <c r="AC88" i="1"/>
  <c r="T88" i="1"/>
  <c r="R88" i="1"/>
  <c r="G88" i="1"/>
  <c r="AC87" i="1"/>
  <c r="AE87" i="1" s="1"/>
  <c r="H87" i="1" s="1"/>
  <c r="I87" i="1" s="1"/>
  <c r="F87" i="1" s="1"/>
  <c r="T87" i="1"/>
  <c r="R87" i="1"/>
  <c r="G87" i="1"/>
  <c r="AC86" i="1"/>
  <c r="AE86" i="1" s="1"/>
  <c r="H86" i="1" s="1"/>
  <c r="T86" i="1"/>
  <c r="R86" i="1"/>
  <c r="G86" i="1"/>
  <c r="I86" i="1" s="1"/>
  <c r="F86" i="1" s="1"/>
  <c r="AE85" i="1"/>
  <c r="H85" i="1" s="1"/>
  <c r="AC85" i="1"/>
  <c r="T85" i="1"/>
  <c r="R85" i="1"/>
  <c r="G85" i="1"/>
  <c r="I85" i="1" s="1"/>
  <c r="F85" i="1" s="1"/>
  <c r="AE84" i="1"/>
  <c r="H84" i="1" s="1"/>
  <c r="I84" i="1" s="1"/>
  <c r="F84" i="1" s="1"/>
  <c r="AC84" i="1"/>
  <c r="T84" i="1"/>
  <c r="R84" i="1"/>
  <c r="G84" i="1"/>
  <c r="AC83" i="1"/>
  <c r="AE83" i="1" s="1"/>
  <c r="H83" i="1" s="1"/>
  <c r="I83" i="1" s="1"/>
  <c r="F83" i="1" s="1"/>
  <c r="T83" i="1"/>
  <c r="R83" i="1"/>
  <c r="G83" i="1"/>
  <c r="AC82" i="1"/>
  <c r="AE82" i="1" s="1"/>
  <c r="H82" i="1" s="1"/>
  <c r="T82" i="1"/>
  <c r="R82" i="1"/>
  <c r="G82" i="1"/>
  <c r="AE81" i="1"/>
  <c r="H81" i="1" s="1"/>
  <c r="AC81" i="1"/>
  <c r="T81" i="1"/>
  <c r="R81" i="1"/>
  <c r="G81" i="1"/>
  <c r="I81" i="1" s="1"/>
  <c r="F81" i="1" s="1"/>
  <c r="AE80" i="1"/>
  <c r="H80" i="1" s="1"/>
  <c r="I80" i="1" s="1"/>
  <c r="F80" i="1" s="1"/>
  <c r="AC80" i="1"/>
  <c r="T80" i="1"/>
  <c r="R80" i="1"/>
  <c r="G80" i="1"/>
  <c r="AC79" i="1"/>
  <c r="AE79" i="1" s="1"/>
  <c r="H79" i="1" s="1"/>
  <c r="S79" i="1"/>
  <c r="R79" i="1"/>
  <c r="T79" i="1" s="1"/>
  <c r="G79" i="1" s="1"/>
  <c r="I79" i="1" s="1"/>
  <c r="F79" i="1" s="1"/>
  <c r="AC78" i="1"/>
  <c r="AE78" i="1" s="1"/>
  <c r="H78" i="1" s="1"/>
  <c r="R78" i="1"/>
  <c r="T78" i="1" s="1"/>
  <c r="G78" i="1" s="1"/>
  <c r="AE77" i="1"/>
  <c r="AC77" i="1"/>
  <c r="R77" i="1"/>
  <c r="T77" i="1" s="1"/>
  <c r="G77" i="1" s="1"/>
  <c r="I77" i="1"/>
  <c r="F77" i="1" s="1"/>
  <c r="H77" i="1"/>
  <c r="AC76" i="1"/>
  <c r="AC100" i="1" s="1"/>
  <c r="R76" i="1"/>
  <c r="T76" i="1" s="1"/>
  <c r="AD75" i="1"/>
  <c r="AB75" i="1"/>
  <c r="AA75" i="1"/>
  <c r="Z75" i="1"/>
  <c r="Y75" i="1"/>
  <c r="X75" i="1"/>
  <c r="W75" i="1"/>
  <c r="V75" i="1"/>
  <c r="U75" i="1"/>
  <c r="S75" i="1"/>
  <c r="Q75" i="1"/>
  <c r="P75" i="1"/>
  <c r="O75" i="1"/>
  <c r="N75" i="1"/>
  <c r="M75" i="1"/>
  <c r="L75" i="1"/>
  <c r="K75" i="1"/>
  <c r="J75" i="1"/>
  <c r="E75" i="1"/>
  <c r="D75" i="1"/>
  <c r="AC74" i="1"/>
  <c r="AE74" i="1" s="1"/>
  <c r="H74" i="1" s="1"/>
  <c r="R74" i="1"/>
  <c r="T74" i="1" s="1"/>
  <c r="G74" i="1" s="1"/>
  <c r="AE73" i="1"/>
  <c r="AC73" i="1"/>
  <c r="R73" i="1"/>
  <c r="T73" i="1" s="1"/>
  <c r="G73" i="1" s="1"/>
  <c r="I73" i="1"/>
  <c r="F73" i="1" s="1"/>
  <c r="H73" i="1"/>
  <c r="AC72" i="1"/>
  <c r="AE72" i="1" s="1"/>
  <c r="H72" i="1" s="1"/>
  <c r="R72" i="1"/>
  <c r="T72" i="1" s="1"/>
  <c r="G72" i="1" s="1"/>
  <c r="AE71" i="1"/>
  <c r="AC71" i="1"/>
  <c r="R71" i="1"/>
  <c r="T71" i="1" s="1"/>
  <c r="G71" i="1" s="1"/>
  <c r="I71" i="1"/>
  <c r="F71" i="1" s="1"/>
  <c r="H71" i="1"/>
  <c r="AC70" i="1"/>
  <c r="AE70" i="1" s="1"/>
  <c r="H70" i="1" s="1"/>
  <c r="R70" i="1"/>
  <c r="T70" i="1" s="1"/>
  <c r="G70" i="1" s="1"/>
  <c r="AE69" i="1"/>
  <c r="AC69" i="1"/>
  <c r="R69" i="1"/>
  <c r="T69" i="1" s="1"/>
  <c r="G69" i="1" s="1"/>
  <c r="I69" i="1"/>
  <c r="F69" i="1" s="1"/>
  <c r="H69" i="1"/>
  <c r="AC68" i="1"/>
  <c r="AE68" i="1" s="1"/>
  <c r="H68" i="1" s="1"/>
  <c r="R68" i="1"/>
  <c r="T68" i="1" s="1"/>
  <c r="G68" i="1" s="1"/>
  <c r="I68" i="1" s="1"/>
  <c r="F68" i="1" s="1"/>
  <c r="AE67" i="1"/>
  <c r="AC67" i="1"/>
  <c r="R67" i="1"/>
  <c r="T67" i="1" s="1"/>
  <c r="G67" i="1" s="1"/>
  <c r="G75" i="1" s="1"/>
  <c r="I67" i="1"/>
  <c r="F67" i="1" s="1"/>
  <c r="H67" i="1"/>
  <c r="AC66" i="1"/>
  <c r="AC75" i="1" s="1"/>
  <c r="R66" i="1"/>
  <c r="T66" i="1" s="1"/>
  <c r="G66" i="1" s="1"/>
  <c r="AD65" i="1"/>
  <c r="AB65" i="1"/>
  <c r="AA65" i="1"/>
  <c r="Z65" i="1"/>
  <c r="Y65" i="1"/>
  <c r="X65" i="1"/>
  <c r="W65" i="1"/>
  <c r="V65" i="1"/>
  <c r="U65" i="1"/>
  <c r="S65" i="1"/>
  <c r="Q65" i="1"/>
  <c r="P65" i="1"/>
  <c r="O65" i="1"/>
  <c r="N65" i="1"/>
  <c r="M65" i="1"/>
  <c r="L65" i="1"/>
  <c r="K65" i="1"/>
  <c r="J65" i="1"/>
  <c r="E65" i="1"/>
  <c r="D65" i="1"/>
  <c r="AC64" i="1"/>
  <c r="AE64" i="1" s="1"/>
  <c r="H64" i="1" s="1"/>
  <c r="R64" i="1"/>
  <c r="T64" i="1" s="1"/>
  <c r="G64" i="1" s="1"/>
  <c r="AE63" i="1"/>
  <c r="AC63" i="1"/>
  <c r="R63" i="1"/>
  <c r="T63" i="1" s="1"/>
  <c r="G63" i="1" s="1"/>
  <c r="I63" i="1"/>
  <c r="F63" i="1" s="1"/>
  <c r="H63" i="1"/>
  <c r="AC62" i="1"/>
  <c r="AE62" i="1" s="1"/>
  <c r="H62" i="1" s="1"/>
  <c r="R62" i="1"/>
  <c r="T62" i="1" s="1"/>
  <c r="G62" i="1" s="1"/>
  <c r="I62" i="1" s="1"/>
  <c r="F62" i="1" s="1"/>
  <c r="AE61" i="1"/>
  <c r="H61" i="1" s="1"/>
  <c r="AC61" i="1"/>
  <c r="R61" i="1"/>
  <c r="T61" i="1" s="1"/>
  <c r="G61" i="1" s="1"/>
  <c r="AE60" i="1"/>
  <c r="H60" i="1" s="1"/>
  <c r="AC60" i="1"/>
  <c r="R60" i="1"/>
  <c r="T60" i="1" s="1"/>
  <c r="G60" i="1" s="1"/>
  <c r="AE59" i="1"/>
  <c r="H59" i="1" s="1"/>
  <c r="AC59" i="1"/>
  <c r="R59" i="1"/>
  <c r="T59" i="1" s="1"/>
  <c r="G59" i="1" s="1"/>
  <c r="I59" i="1" s="1"/>
  <c r="F59" i="1" s="1"/>
  <c r="AE58" i="1"/>
  <c r="H58" i="1" s="1"/>
  <c r="AC58" i="1"/>
  <c r="R58" i="1"/>
  <c r="T58" i="1" s="1"/>
  <c r="G58" i="1" s="1"/>
  <c r="I58" i="1" s="1"/>
  <c r="F58" i="1" s="1"/>
  <c r="AE57" i="1"/>
  <c r="H57" i="1" s="1"/>
  <c r="AC57" i="1"/>
  <c r="R57" i="1"/>
  <c r="T57" i="1" s="1"/>
  <c r="G57" i="1" s="1"/>
  <c r="AE56" i="1"/>
  <c r="H56" i="1" s="1"/>
  <c r="AC56" i="1"/>
  <c r="R56" i="1"/>
  <c r="T56" i="1" s="1"/>
  <c r="G56" i="1" s="1"/>
  <c r="AE55" i="1"/>
  <c r="H55" i="1" s="1"/>
  <c r="AC55" i="1"/>
  <c r="R55" i="1"/>
  <c r="T55" i="1" s="1"/>
  <c r="G55" i="1" s="1"/>
  <c r="I55" i="1" s="1"/>
  <c r="F55" i="1" s="1"/>
  <c r="AE54" i="1"/>
  <c r="H54" i="1" s="1"/>
  <c r="AC54" i="1"/>
  <c r="R54" i="1"/>
  <c r="T54" i="1" s="1"/>
  <c r="G54" i="1" s="1"/>
  <c r="I54" i="1" s="1"/>
  <c r="F54" i="1" s="1"/>
  <c r="AE53" i="1"/>
  <c r="H53" i="1" s="1"/>
  <c r="AC53" i="1"/>
  <c r="R53" i="1"/>
  <c r="T53" i="1" s="1"/>
  <c r="G53" i="1" s="1"/>
  <c r="AE52" i="1"/>
  <c r="H52" i="1" s="1"/>
  <c r="AC52" i="1"/>
  <c r="R52" i="1"/>
  <c r="T52" i="1" s="1"/>
  <c r="G52" i="1" s="1"/>
  <c r="AE51" i="1"/>
  <c r="H51" i="1" s="1"/>
  <c r="AC51" i="1"/>
  <c r="R51" i="1"/>
  <c r="T51" i="1" s="1"/>
  <c r="G51" i="1" s="1"/>
  <c r="I51" i="1" s="1"/>
  <c r="F51" i="1" s="1"/>
  <c r="AE50" i="1"/>
  <c r="H50" i="1" s="1"/>
  <c r="AC50" i="1"/>
  <c r="R50" i="1"/>
  <c r="T50" i="1" s="1"/>
  <c r="G50" i="1" s="1"/>
  <c r="I50" i="1" s="1"/>
  <c r="F50" i="1" s="1"/>
  <c r="AE49" i="1"/>
  <c r="H49" i="1" s="1"/>
  <c r="AC49" i="1"/>
  <c r="R49" i="1"/>
  <c r="T49" i="1" s="1"/>
  <c r="G49" i="1" s="1"/>
  <c r="AE48" i="1"/>
  <c r="H48" i="1" s="1"/>
  <c r="AC48" i="1"/>
  <c r="R48" i="1"/>
  <c r="T48" i="1" s="1"/>
  <c r="G48" i="1" s="1"/>
  <c r="AE47" i="1"/>
  <c r="H47" i="1" s="1"/>
  <c r="AC47" i="1"/>
  <c r="R47" i="1"/>
  <c r="T47" i="1" s="1"/>
  <c r="G47" i="1" s="1"/>
  <c r="I47" i="1" s="1"/>
  <c r="F47" i="1" s="1"/>
  <c r="AE46" i="1"/>
  <c r="H46" i="1" s="1"/>
  <c r="AC46" i="1"/>
  <c r="R46" i="1"/>
  <c r="T46" i="1" s="1"/>
  <c r="G46" i="1" s="1"/>
  <c r="I46" i="1" s="1"/>
  <c r="F46" i="1" s="1"/>
  <c r="AE45" i="1"/>
  <c r="H45" i="1" s="1"/>
  <c r="AC45" i="1"/>
  <c r="R45" i="1"/>
  <c r="T45" i="1" s="1"/>
  <c r="G45" i="1" s="1"/>
  <c r="AE44" i="1"/>
  <c r="H44" i="1" s="1"/>
  <c r="AC44" i="1"/>
  <c r="R44" i="1"/>
  <c r="T44" i="1" s="1"/>
  <c r="G44" i="1" s="1"/>
  <c r="AE43" i="1"/>
  <c r="H43" i="1" s="1"/>
  <c r="AC43" i="1"/>
  <c r="R43" i="1"/>
  <c r="T43" i="1" s="1"/>
  <c r="G43" i="1" s="1"/>
  <c r="I43" i="1" s="1"/>
  <c r="F43" i="1" s="1"/>
  <c r="AE42" i="1"/>
  <c r="H42" i="1" s="1"/>
  <c r="AC42" i="1"/>
  <c r="R42" i="1"/>
  <c r="T42" i="1" s="1"/>
  <c r="G42" i="1" s="1"/>
  <c r="I42" i="1" s="1"/>
  <c r="F42" i="1" s="1"/>
  <c r="AE41" i="1"/>
  <c r="H41" i="1" s="1"/>
  <c r="AC41" i="1"/>
  <c r="R41" i="1"/>
  <c r="T41" i="1" s="1"/>
  <c r="G41" i="1" s="1"/>
  <c r="I41" i="1" s="1"/>
  <c r="F41" i="1" s="1"/>
  <c r="AE40" i="1"/>
  <c r="H40" i="1" s="1"/>
  <c r="AC40" i="1"/>
  <c r="R40" i="1"/>
  <c r="T40" i="1" s="1"/>
  <c r="G40" i="1" s="1"/>
  <c r="I40" i="1" s="1"/>
  <c r="F40" i="1" s="1"/>
  <c r="AE39" i="1"/>
  <c r="H39" i="1" s="1"/>
  <c r="AC39" i="1"/>
  <c r="R39" i="1"/>
  <c r="T39" i="1" s="1"/>
  <c r="G39" i="1" s="1"/>
  <c r="I39" i="1" s="1"/>
  <c r="F39" i="1" s="1"/>
  <c r="AE38" i="1"/>
  <c r="H38" i="1" s="1"/>
  <c r="AC38" i="1"/>
  <c r="R38" i="1"/>
  <c r="T38" i="1" s="1"/>
  <c r="G38" i="1" s="1"/>
  <c r="I38" i="1" s="1"/>
  <c r="F38" i="1" s="1"/>
  <c r="AE37" i="1"/>
  <c r="AC37" i="1"/>
  <c r="R37" i="1"/>
  <c r="AD36" i="1"/>
  <c r="AB36" i="1"/>
  <c r="AA36" i="1"/>
  <c r="Z36" i="1"/>
  <c r="Y36" i="1"/>
  <c r="X36" i="1"/>
  <c r="W36" i="1"/>
  <c r="V36" i="1"/>
  <c r="U36" i="1"/>
  <c r="S36" i="1"/>
  <c r="Q36" i="1"/>
  <c r="P36" i="1"/>
  <c r="O36" i="1"/>
  <c r="N36" i="1"/>
  <c r="M36" i="1"/>
  <c r="L36" i="1"/>
  <c r="K36" i="1"/>
  <c r="J36" i="1"/>
  <c r="E36" i="1"/>
  <c r="D36" i="1"/>
  <c r="AE35" i="1"/>
  <c r="H35" i="1" s="1"/>
  <c r="AC35" i="1"/>
  <c r="R35" i="1"/>
  <c r="T35" i="1" s="1"/>
  <c r="G35" i="1" s="1"/>
  <c r="AE34" i="1"/>
  <c r="H34" i="1" s="1"/>
  <c r="AC34" i="1"/>
  <c r="R34" i="1"/>
  <c r="T34" i="1" s="1"/>
  <c r="G34" i="1" s="1"/>
  <c r="AE33" i="1"/>
  <c r="H33" i="1" s="1"/>
  <c r="I33" i="1" s="1"/>
  <c r="F33" i="1" s="1"/>
  <c r="AC33" i="1"/>
  <c r="R33" i="1"/>
  <c r="T33" i="1" s="1"/>
  <c r="G33" i="1" s="1"/>
  <c r="AE32" i="1"/>
  <c r="H32" i="1" s="1"/>
  <c r="AC32" i="1"/>
  <c r="R32" i="1"/>
  <c r="T32" i="1" s="1"/>
  <c r="G32" i="1" s="1"/>
  <c r="I32" i="1"/>
  <c r="F32" i="1" s="1"/>
  <c r="AE31" i="1"/>
  <c r="H31" i="1" s="1"/>
  <c r="AC31" i="1"/>
  <c r="R31" i="1"/>
  <c r="T31" i="1" s="1"/>
  <c r="G31" i="1" s="1"/>
  <c r="I31" i="1" s="1"/>
  <c r="F31" i="1" s="1"/>
  <c r="AE30" i="1"/>
  <c r="H30" i="1" s="1"/>
  <c r="AC30" i="1"/>
  <c r="R30" i="1"/>
  <c r="T30" i="1" s="1"/>
  <c r="G30" i="1" s="1"/>
  <c r="I30" i="1" s="1"/>
  <c r="F30" i="1" s="1"/>
  <c r="AE29" i="1"/>
  <c r="H29" i="1" s="1"/>
  <c r="I29" i="1" s="1"/>
  <c r="F29" i="1" s="1"/>
  <c r="AC29" i="1"/>
  <c r="R29" i="1"/>
  <c r="T29" i="1" s="1"/>
  <c r="G29" i="1" s="1"/>
  <c r="AE28" i="1"/>
  <c r="H28" i="1" s="1"/>
  <c r="AC28" i="1"/>
  <c r="R28" i="1"/>
  <c r="T28" i="1" s="1"/>
  <c r="G28" i="1" s="1"/>
  <c r="I28" i="1"/>
  <c r="F28" i="1" s="1"/>
  <c r="AE27" i="1"/>
  <c r="H27" i="1" s="1"/>
  <c r="AC27" i="1"/>
  <c r="R27" i="1"/>
  <c r="T27" i="1" s="1"/>
  <c r="G27" i="1" s="1"/>
  <c r="I27" i="1" s="1"/>
  <c r="F27" i="1" s="1"/>
  <c r="AE26" i="1"/>
  <c r="H26" i="1" s="1"/>
  <c r="AC26" i="1"/>
  <c r="R26" i="1"/>
  <c r="T26" i="1" s="1"/>
  <c r="G26" i="1" s="1"/>
  <c r="I26" i="1" s="1"/>
  <c r="F26" i="1" s="1"/>
  <c r="AE25" i="1"/>
  <c r="H25" i="1" s="1"/>
  <c r="I25" i="1" s="1"/>
  <c r="F25" i="1" s="1"/>
  <c r="AC25" i="1"/>
  <c r="R25" i="1"/>
  <c r="T25" i="1" s="1"/>
  <c r="G25" i="1" s="1"/>
  <c r="AE24" i="1"/>
  <c r="H24" i="1" s="1"/>
  <c r="AC24" i="1"/>
  <c r="R24" i="1"/>
  <c r="T24" i="1" s="1"/>
  <c r="G24" i="1" s="1"/>
  <c r="I24" i="1"/>
  <c r="F24" i="1" s="1"/>
  <c r="AE23" i="1"/>
  <c r="H23" i="1" s="1"/>
  <c r="AC23" i="1"/>
  <c r="R23" i="1"/>
  <c r="T23" i="1" s="1"/>
  <c r="G23" i="1" s="1"/>
  <c r="I23" i="1" s="1"/>
  <c r="F23" i="1" s="1"/>
  <c r="AE22" i="1"/>
  <c r="H22" i="1" s="1"/>
  <c r="AC22" i="1"/>
  <c r="T22" i="1"/>
  <c r="R22" i="1"/>
  <c r="G22" i="1"/>
  <c r="I22" i="1" s="1"/>
  <c r="F22" i="1" s="1"/>
  <c r="AE21" i="1"/>
  <c r="H21" i="1" s="1"/>
  <c r="AC21" i="1"/>
  <c r="T21" i="1"/>
  <c r="G21" i="1" s="1"/>
  <c r="I21" i="1" s="1"/>
  <c r="F21" i="1" s="1"/>
  <c r="R21" i="1"/>
  <c r="AE20" i="1"/>
  <c r="AC20" i="1"/>
  <c r="R20" i="1"/>
  <c r="T20" i="1" s="1"/>
  <c r="G20" i="1" s="1"/>
  <c r="H20" i="1"/>
  <c r="AC19" i="1"/>
  <c r="AC36" i="1" s="1"/>
  <c r="T19" i="1"/>
  <c r="R19" i="1"/>
  <c r="G19" i="1"/>
  <c r="AD18" i="1"/>
  <c r="AB18" i="1"/>
  <c r="AA18" i="1"/>
  <c r="Z18" i="1"/>
  <c r="Y18" i="1"/>
  <c r="X18" i="1"/>
  <c r="W18" i="1"/>
  <c r="V18" i="1"/>
  <c r="U18" i="1"/>
  <c r="S18" i="1"/>
  <c r="R18" i="1"/>
  <c r="Q18" i="1"/>
  <c r="P18" i="1"/>
  <c r="O18" i="1"/>
  <c r="N18" i="1"/>
  <c r="M18" i="1"/>
  <c r="L18" i="1"/>
  <c r="K18" i="1"/>
  <c r="J18" i="1"/>
  <c r="E18" i="1"/>
  <c r="D18" i="1"/>
  <c r="AC17" i="1"/>
  <c r="AE17" i="1" s="1"/>
  <c r="T17" i="1"/>
  <c r="R17" i="1"/>
  <c r="G17" i="1"/>
  <c r="AC16" i="1"/>
  <c r="AE16" i="1" s="1"/>
  <c r="H16" i="1" s="1"/>
  <c r="T16" i="1"/>
  <c r="T18" i="1" s="1"/>
  <c r="R16" i="1"/>
  <c r="AD15" i="1"/>
  <c r="AB15" i="1"/>
  <c r="AA15" i="1"/>
  <c r="Z15" i="1"/>
  <c r="Y15" i="1"/>
  <c r="X15" i="1"/>
  <c r="W15" i="1"/>
  <c r="V15" i="1"/>
  <c r="U15" i="1"/>
  <c r="S15" i="1"/>
  <c r="R15" i="1"/>
  <c r="Q15" i="1"/>
  <c r="P15" i="1"/>
  <c r="O15" i="1"/>
  <c r="N15" i="1"/>
  <c r="M15" i="1"/>
  <c r="L15" i="1"/>
  <c r="K15" i="1"/>
  <c r="J15" i="1"/>
  <c r="E15" i="1"/>
  <c r="D15" i="1"/>
  <c r="AC14" i="1"/>
  <c r="AE14" i="1" s="1"/>
  <c r="H14" i="1" s="1"/>
  <c r="T14" i="1"/>
  <c r="R14" i="1"/>
  <c r="G14" i="1"/>
  <c r="AC13" i="1"/>
  <c r="AE13" i="1" s="1"/>
  <c r="H13" i="1" s="1"/>
  <c r="T13" i="1"/>
  <c r="G13" i="1" s="1"/>
  <c r="I13" i="1" s="1"/>
  <c r="F13" i="1" s="1"/>
  <c r="R13" i="1"/>
  <c r="AE12" i="1"/>
  <c r="H12" i="1" s="1"/>
  <c r="I12" i="1" s="1"/>
  <c r="F12" i="1" s="1"/>
  <c r="AC12" i="1"/>
  <c r="T12" i="1"/>
  <c r="R12" i="1"/>
  <c r="G12" i="1"/>
  <c r="AE11" i="1"/>
  <c r="H11" i="1" s="1"/>
  <c r="I11" i="1" s="1"/>
  <c r="F11" i="1" s="1"/>
  <c r="AC11" i="1"/>
  <c r="T11" i="1"/>
  <c r="R11" i="1"/>
  <c r="G11" i="1"/>
  <c r="AC10" i="1"/>
  <c r="AE10" i="1" s="1"/>
  <c r="H10" i="1" s="1"/>
  <c r="T10" i="1"/>
  <c r="R10" i="1"/>
  <c r="G10" i="1"/>
  <c r="AC9" i="1"/>
  <c r="AE9" i="1" s="1"/>
  <c r="H9" i="1" s="1"/>
  <c r="T9" i="1"/>
  <c r="G9" i="1" s="1"/>
  <c r="R9" i="1"/>
  <c r="AE8" i="1"/>
  <c r="AC8" i="1"/>
  <c r="T8" i="1"/>
  <c r="G8" i="1" s="1"/>
  <c r="R8" i="1"/>
  <c r="AD7" i="1"/>
  <c r="AB7" i="1"/>
  <c r="AA7" i="1"/>
  <c r="AA252" i="1" s="1"/>
  <c r="AA253" i="1" s="1"/>
  <c r="Z7" i="1"/>
  <c r="Z252" i="1" s="1"/>
  <c r="Z253" i="1" s="1"/>
  <c r="Y7" i="1"/>
  <c r="X7" i="1"/>
  <c r="W7" i="1"/>
  <c r="W252" i="1" s="1"/>
  <c r="V7" i="1"/>
  <c r="V252" i="1" s="1"/>
  <c r="V253" i="1" s="1"/>
  <c r="S7" i="1"/>
  <c r="Q7" i="1"/>
  <c r="Q252" i="1" s="1"/>
  <c r="P7" i="1"/>
  <c r="P252" i="1" s="1"/>
  <c r="O7" i="1"/>
  <c r="N7" i="1"/>
  <c r="N252" i="1" s="1"/>
  <c r="M7" i="1"/>
  <c r="M252" i="1" s="1"/>
  <c r="L7" i="1"/>
  <c r="L252" i="1" s="1"/>
  <c r="L256" i="1" s="1"/>
  <c r="K7" i="1"/>
  <c r="J7" i="1"/>
  <c r="J252" i="1" s="1"/>
  <c r="E7" i="1"/>
  <c r="E252" i="1" s="1"/>
  <c r="E253" i="1" s="1"/>
  <c r="D7" i="1"/>
  <c r="D252" i="1" s="1"/>
  <c r="D253" i="1" s="1"/>
  <c r="AC6" i="1"/>
  <c r="AE6" i="1" s="1"/>
  <c r="R6" i="1"/>
  <c r="T6" i="1" s="1"/>
  <c r="G6" i="1" s="1"/>
  <c r="I6" i="1" s="1"/>
  <c r="F6" i="1" s="1"/>
  <c r="H6" i="1"/>
  <c r="AC5" i="1"/>
  <c r="T5" i="1"/>
  <c r="R5" i="1"/>
  <c r="AE15" i="1" l="1"/>
  <c r="I10" i="1"/>
  <c r="F10" i="1" s="1"/>
  <c r="H18" i="1"/>
  <c r="H17" i="1"/>
  <c r="AE18" i="1"/>
  <c r="T36" i="1"/>
  <c r="I14" i="1"/>
  <c r="F14" i="1" s="1"/>
  <c r="I17" i="1"/>
  <c r="F17" i="1" s="1"/>
  <c r="G15" i="1"/>
  <c r="I9" i="1"/>
  <c r="F9" i="1" s="1"/>
  <c r="Q256" i="1"/>
  <c r="Q253" i="1"/>
  <c r="G5" i="1"/>
  <c r="AE5" i="1"/>
  <c r="J253" i="1"/>
  <c r="J256" i="1"/>
  <c r="N256" i="1"/>
  <c r="N253" i="1"/>
  <c r="R7" i="1"/>
  <c r="R252" i="1" s="1"/>
  <c r="R253" i="1" s="1"/>
  <c r="AC15" i="1"/>
  <c r="AC18" i="1"/>
  <c r="P256" i="1"/>
  <c r="P253" i="1"/>
  <c r="T7" i="1"/>
  <c r="Y252" i="1"/>
  <c r="Y253" i="1" s="1"/>
  <c r="AC7" i="1"/>
  <c r="AC252" i="1" s="1"/>
  <c r="AC253" i="1" s="1"/>
  <c r="H8" i="1"/>
  <c r="H15" i="1" s="1"/>
  <c r="AE19" i="1"/>
  <c r="I34" i="1"/>
  <c r="F34" i="1" s="1"/>
  <c r="I35" i="1"/>
  <c r="F35" i="1" s="1"/>
  <c r="AE65" i="1"/>
  <c r="I45" i="1"/>
  <c r="F45" i="1" s="1"/>
  <c r="I49" i="1"/>
  <c r="F49" i="1" s="1"/>
  <c r="I53" i="1"/>
  <c r="F53" i="1" s="1"/>
  <c r="I57" i="1"/>
  <c r="F57" i="1" s="1"/>
  <c r="I61" i="1"/>
  <c r="F61" i="1" s="1"/>
  <c r="I74" i="1"/>
  <c r="F74" i="1" s="1"/>
  <c r="I82" i="1"/>
  <c r="F82" i="1" s="1"/>
  <c r="I90" i="1"/>
  <c r="F90" i="1" s="1"/>
  <c r="I98" i="1"/>
  <c r="F98" i="1" s="1"/>
  <c r="I109" i="1"/>
  <c r="F109" i="1" s="1"/>
  <c r="R36" i="1"/>
  <c r="I44" i="1"/>
  <c r="F44" i="1" s="1"/>
  <c r="I48" i="1"/>
  <c r="F48" i="1" s="1"/>
  <c r="I52" i="1"/>
  <c r="F52" i="1" s="1"/>
  <c r="I56" i="1"/>
  <c r="F56" i="1" s="1"/>
  <c r="I60" i="1"/>
  <c r="F60" i="1" s="1"/>
  <c r="I72" i="1"/>
  <c r="F72" i="1" s="1"/>
  <c r="I78" i="1"/>
  <c r="F78" i="1" s="1"/>
  <c r="M256" i="1"/>
  <c r="M253" i="1"/>
  <c r="G16" i="1"/>
  <c r="G36" i="1"/>
  <c r="R65" i="1"/>
  <c r="T37" i="1"/>
  <c r="I64" i="1"/>
  <c r="F64" i="1" s="1"/>
  <c r="I70" i="1"/>
  <c r="F70" i="1" s="1"/>
  <c r="T15" i="1"/>
  <c r="K252" i="1"/>
  <c r="O252" i="1"/>
  <c r="S252" i="1"/>
  <c r="S253" i="1" s="1"/>
  <c r="X252" i="1"/>
  <c r="X253" i="1" s="1"/>
  <c r="AB252" i="1"/>
  <c r="AB253" i="1" s="1"/>
  <c r="H37" i="1"/>
  <c r="H65" i="1" s="1"/>
  <c r="AC65" i="1"/>
  <c r="AE101" i="1"/>
  <c r="R125" i="1"/>
  <c r="T113" i="1"/>
  <c r="I133" i="1"/>
  <c r="H149" i="1"/>
  <c r="G192" i="1"/>
  <c r="R75" i="1"/>
  <c r="T100" i="1"/>
  <c r="G76" i="1"/>
  <c r="R100" i="1"/>
  <c r="AC125" i="1"/>
  <c r="T168" i="1"/>
  <c r="G157" i="1"/>
  <c r="AE125" i="1"/>
  <c r="H113" i="1"/>
  <c r="H125" i="1" s="1"/>
  <c r="AE66" i="1"/>
  <c r="T75" i="1"/>
  <c r="AE76" i="1"/>
  <c r="AD149" i="1"/>
  <c r="AD252" i="1" s="1"/>
  <c r="AD253" i="1" s="1"/>
  <c r="I150" i="1"/>
  <c r="AE193" i="1"/>
  <c r="AC196" i="1"/>
  <c r="I200" i="1"/>
  <c r="F200" i="1" s="1"/>
  <c r="I207" i="1"/>
  <c r="F207" i="1" s="1"/>
  <c r="I208" i="1"/>
  <c r="F208" i="1" s="1"/>
  <c r="I209" i="1"/>
  <c r="F209" i="1" s="1"/>
  <c r="I210" i="1"/>
  <c r="F210" i="1" s="1"/>
  <c r="I211" i="1"/>
  <c r="F211" i="1" s="1"/>
  <c r="I212" i="1"/>
  <c r="F212" i="1" s="1"/>
  <c r="I219" i="1"/>
  <c r="F219" i="1" s="1"/>
  <c r="AE149" i="1"/>
  <c r="T156" i="1"/>
  <c r="AE192" i="1"/>
  <c r="H169" i="1"/>
  <c r="H192" i="1" s="1"/>
  <c r="I194" i="1"/>
  <c r="F194" i="1" s="1"/>
  <c r="AE197" i="1"/>
  <c r="H197" i="1" s="1"/>
  <c r="I197" i="1" s="1"/>
  <c r="AC205" i="1"/>
  <c r="I201" i="1"/>
  <c r="F201" i="1" s="1"/>
  <c r="H126" i="1"/>
  <c r="H130" i="1"/>
  <c r="AE168" i="1"/>
  <c r="I195" i="1"/>
  <c r="F195" i="1" s="1"/>
  <c r="I202" i="1"/>
  <c r="F202" i="1" s="1"/>
  <c r="R156" i="1"/>
  <c r="R168" i="1"/>
  <c r="T192" i="1"/>
  <c r="H198" i="1"/>
  <c r="I198" i="1" s="1"/>
  <c r="F198" i="1" s="1"/>
  <c r="I199" i="1"/>
  <c r="F199" i="1" s="1"/>
  <c r="I203" i="1"/>
  <c r="F203" i="1" s="1"/>
  <c r="I204" i="1"/>
  <c r="F204" i="1" s="1"/>
  <c r="G220" i="1"/>
  <c r="I226" i="1"/>
  <c r="F226" i="1" s="1"/>
  <c r="I228" i="1"/>
  <c r="F228" i="1" s="1"/>
  <c r="I230" i="1"/>
  <c r="F230" i="1" s="1"/>
  <c r="I232" i="1"/>
  <c r="F232" i="1" s="1"/>
  <c r="I234" i="1"/>
  <c r="F234" i="1" s="1"/>
  <c r="I236" i="1"/>
  <c r="F236" i="1" s="1"/>
  <c r="I238" i="1"/>
  <c r="F238" i="1" s="1"/>
  <c r="I240" i="1"/>
  <c r="F240" i="1" s="1"/>
  <c r="I242" i="1"/>
  <c r="F242" i="1" s="1"/>
  <c r="I244" i="1"/>
  <c r="F244" i="1" s="1"/>
  <c r="I247" i="1"/>
  <c r="F247" i="1" s="1"/>
  <c r="I249" i="1"/>
  <c r="F249" i="1" s="1"/>
  <c r="T220" i="1"/>
  <c r="AE245" i="1"/>
  <c r="H224" i="1"/>
  <c r="H245" i="1" s="1"/>
  <c r="AE206" i="1"/>
  <c r="AE251" i="1"/>
  <c r="H246" i="1"/>
  <c r="H251" i="1" s="1"/>
  <c r="T221" i="1"/>
  <c r="T224" i="1"/>
  <c r="AC245" i="1"/>
  <c r="T246" i="1"/>
  <c r="AC251" i="1"/>
  <c r="I205" i="1" l="1"/>
  <c r="F197" i="1"/>
  <c r="F205" i="1" s="1"/>
  <c r="G221" i="1"/>
  <c r="T223" i="1"/>
  <c r="H76" i="1"/>
  <c r="H100" i="1" s="1"/>
  <c r="AE100" i="1"/>
  <c r="I169" i="1"/>
  <c r="T125" i="1"/>
  <c r="G113" i="1"/>
  <c r="G7" i="1"/>
  <c r="G246" i="1"/>
  <c r="T251" i="1"/>
  <c r="I130" i="1"/>
  <c r="H132" i="1"/>
  <c r="O256" i="1"/>
  <c r="O253" i="1"/>
  <c r="I16" i="1"/>
  <c r="G18" i="1"/>
  <c r="H205" i="1"/>
  <c r="AE196" i="1"/>
  <c r="H193" i="1"/>
  <c r="G168" i="1"/>
  <c r="I157" i="1"/>
  <c r="G100" i="1"/>
  <c r="I126" i="1"/>
  <c r="H129" i="1"/>
  <c r="I156" i="1"/>
  <c r="F150" i="1"/>
  <c r="F156" i="1" s="1"/>
  <c r="H66" i="1"/>
  <c r="AE75" i="1"/>
  <c r="H101" i="1"/>
  <c r="AE112" i="1"/>
  <c r="K253" i="1"/>
  <c r="K256" i="1"/>
  <c r="T65" i="1"/>
  <c r="T252" i="1" s="1"/>
  <c r="T253" i="1" s="1"/>
  <c r="G37" i="1"/>
  <c r="H5" i="1"/>
  <c r="AE7" i="1"/>
  <c r="AE252" i="1" s="1"/>
  <c r="AE253" i="1" s="1"/>
  <c r="I8" i="1"/>
  <c r="G224" i="1"/>
  <c r="T245" i="1"/>
  <c r="AE220" i="1"/>
  <c r="H206" i="1"/>
  <c r="I149" i="1"/>
  <c r="F133" i="1"/>
  <c r="F149" i="1" s="1"/>
  <c r="AE36" i="1"/>
  <c r="H19" i="1"/>
  <c r="H112" i="1" l="1"/>
  <c r="I101" i="1"/>
  <c r="H7" i="1"/>
  <c r="I168" i="1"/>
  <c r="F157" i="1"/>
  <c r="F168" i="1" s="1"/>
  <c r="G251" i="1"/>
  <c r="I246" i="1"/>
  <c r="G245" i="1"/>
  <c r="I224" i="1"/>
  <c r="H75" i="1"/>
  <c r="H252" i="1" s="1"/>
  <c r="H253" i="1" s="1"/>
  <c r="I66" i="1"/>
  <c r="I129" i="1"/>
  <c r="F126" i="1"/>
  <c r="F129" i="1" s="1"/>
  <c r="I5" i="1"/>
  <c r="H36" i="1"/>
  <c r="I19" i="1"/>
  <c r="H220" i="1"/>
  <c r="I206" i="1"/>
  <c r="F8" i="1"/>
  <c r="F15" i="1" s="1"/>
  <c r="I15" i="1"/>
  <c r="G65" i="1"/>
  <c r="I37" i="1"/>
  <c r="I76" i="1"/>
  <c r="H196" i="1"/>
  <c r="I193" i="1"/>
  <c r="F16" i="1"/>
  <c r="F18" i="1" s="1"/>
  <c r="I18" i="1"/>
  <c r="I132" i="1"/>
  <c r="F130" i="1"/>
  <c r="F132" i="1" s="1"/>
  <c r="I192" i="1"/>
  <c r="F169" i="1"/>
  <c r="F192" i="1" s="1"/>
  <c r="G223" i="1"/>
  <c r="I221" i="1"/>
  <c r="G125" i="1"/>
  <c r="I113" i="1"/>
  <c r="F19" i="1" l="1"/>
  <c r="F36" i="1" s="1"/>
  <c r="I36" i="1"/>
  <c r="I125" i="1"/>
  <c r="F113" i="1"/>
  <c r="F125" i="1" s="1"/>
  <c r="F76" i="1"/>
  <c r="F100" i="1" s="1"/>
  <c r="I100" i="1"/>
  <c r="I75" i="1"/>
  <c r="F66" i="1"/>
  <c r="F75" i="1" s="1"/>
  <c r="I251" i="1"/>
  <c r="F246" i="1"/>
  <c r="F251" i="1" s="1"/>
  <c r="I7" i="1"/>
  <c r="I252" i="1" s="1"/>
  <c r="I253" i="1" s="1"/>
  <c r="F5" i="1"/>
  <c r="I65" i="1"/>
  <c r="F37" i="1"/>
  <c r="F65" i="1" s="1"/>
  <c r="I220" i="1"/>
  <c r="F206" i="1"/>
  <c r="F220" i="1" s="1"/>
  <c r="I223" i="1"/>
  <c r="F221" i="1"/>
  <c r="F223" i="1" s="1"/>
  <c r="I196" i="1"/>
  <c r="F193" i="1"/>
  <c r="F196" i="1" s="1"/>
  <c r="G252" i="1"/>
  <c r="G253" i="1" s="1"/>
  <c r="I245" i="1"/>
  <c r="F224" i="1"/>
  <c r="F245" i="1" s="1"/>
  <c r="I112" i="1"/>
  <c r="F101" i="1"/>
  <c r="F112" i="1" s="1"/>
  <c r="F252" i="1" l="1"/>
  <c r="F253" i="1" s="1"/>
  <c r="F7" i="1"/>
</calcChain>
</file>

<file path=xl/comments1.xml><?xml version="1.0" encoding="utf-8"?>
<comments xmlns="http://schemas.openxmlformats.org/spreadsheetml/2006/main">
  <authors>
    <author>עדנה פאר</author>
  </authors>
  <commentList>
    <comment ref="K5" author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5% תקורה
13,200*5%= 660
660+1922= 2582
</t>
        </r>
      </text>
    </comment>
    <comment ref="L5" authorId="0">
      <text>
        <r>
          <rPr>
            <sz val="12"/>
            <color indexed="81"/>
            <rFont val="Tahoma"/>
            <family val="2"/>
          </rPr>
          <t xml:space="preserve">
5% תקורה
33,200*5%=1660
1660+5868=7528</t>
        </r>
      </text>
    </comment>
    <comment ref="O5" authorId="0">
      <text>
        <r>
          <rPr>
            <sz val="12"/>
            <color indexed="81"/>
            <rFont val="Tahoma"/>
            <family val="2"/>
          </rPr>
          <t xml:space="preserve">
5% תקורה
8700*5%= 435</t>
        </r>
      </text>
    </comment>
  </commentList>
</comments>
</file>

<file path=xl/sharedStrings.xml><?xml version="1.0" encoding="utf-8"?>
<sst xmlns="http://schemas.openxmlformats.org/spreadsheetml/2006/main" count="341" uniqueCount="323">
  <si>
    <t>תוכנית הפיתוח לשנים 2018 - 2017 - מומלץ</t>
  </si>
  <si>
    <t>פרק</t>
  </si>
  <si>
    <t>מספר</t>
  </si>
  <si>
    <t>הפרוייקט</t>
  </si>
  <si>
    <t>מאושר</t>
  </si>
  <si>
    <t>מאושר
מ.פנים</t>
  </si>
  <si>
    <t>תקציב
נדרש
2017-2018</t>
  </si>
  <si>
    <t>תוספת תקציב נדרשת</t>
  </si>
  <si>
    <t>סה"כ 
לאישור
2017-18</t>
  </si>
  <si>
    <t>מקורות מימון 2017</t>
  </si>
  <si>
    <t>מקורות מימון 2018</t>
  </si>
  <si>
    <t>הערות</t>
  </si>
  <si>
    <t>ע"י 
המועצה</t>
  </si>
  <si>
    <t>השבחה</t>
  </si>
  <si>
    <t>בעלים תיעול</t>
  </si>
  <si>
    <t>בעלים כביש</t>
  </si>
  <si>
    <t>קרן
כללית</t>
  </si>
  <si>
    <t>תקציב
רגיל</t>
  </si>
  <si>
    <t>שצ"פ</t>
  </si>
  <si>
    <t>מכירת רכוש</t>
  </si>
  <si>
    <t>הלוואות</t>
  </si>
  <si>
    <t>מקורות
עצמיים</t>
  </si>
  <si>
    <t>חיצוני</t>
  </si>
  <si>
    <t>סה"כ
2017</t>
  </si>
  <si>
    <t>חיצוני/
ממשלה</t>
  </si>
  <si>
    <t>סה"כ
2018</t>
  </si>
  <si>
    <t>העברה לרגיל- מילוות+ תקורות</t>
  </si>
  <si>
    <t>העברה לרגיל- הנדסה</t>
  </si>
  <si>
    <t>העברה לתקציב הרגיל סה"כ</t>
  </si>
  <si>
    <t>תוכנית לחינוך והסברה להטמעת מיחזור בעיר</t>
  </si>
  <si>
    <t>עבור הסברה לפחים כתומים כנגד הכנסה זהה מתאגיד תמי"ר.</t>
  </si>
  <si>
    <t>רכישת סלי אשפה</t>
  </si>
  <si>
    <t>רכישת אשפתונים</t>
  </si>
  <si>
    <t>הקמת תחנות האכלה לחתולים</t>
  </si>
  <si>
    <t>בעבור 20 תחנות.</t>
  </si>
  <si>
    <t>החלפת רכבים</t>
  </si>
  <si>
    <t>עבור 2 משאיות לתברואה בעלות של 2.106 מלש"ח ועבור 3 טנדרים לאגף תשתיות, הנדסה ותברואה בעלות של 660 אלש"ח.</t>
  </si>
  <si>
    <t>סה"כ תברואה</t>
  </si>
  <si>
    <t>רכישת ביתני שמירה</t>
  </si>
  <si>
    <t>עבור 16 ביתני שמירה לאשכולות גני ילדים ובתי ספר- השתתפות מ.החינוך.</t>
  </si>
  <si>
    <t>התקנת מצלמות אבטחה</t>
  </si>
  <si>
    <t>הפרויקט תוכנן ל-5 שנים בעלות של כ- 20 מלש"ח.</t>
  </si>
  <si>
    <t>סה"כ בטחון</t>
  </si>
  <si>
    <t>נגישות לנכים</t>
  </si>
  <si>
    <t>תכנון,פיקוח וחיזוק מבני ציבור בפני רעידת אדמה</t>
  </si>
  <si>
    <t>לצורך חיזוק: תיכון גולדה, בי"ס תבור, בי"ס דינור ועוד בי"ס.</t>
  </si>
  <si>
    <t>מבנים מסוכנים- הנדסה</t>
  </si>
  <si>
    <t>לצורך ביצוע עבודות עירוניות הנובעות מליקויי בניה ומהוות סכנה בטיחותית- 500 אלש"ח העברה מתב"ר 3313.</t>
  </si>
  <si>
    <t>איתור חריגות בנייה</t>
  </si>
  <si>
    <t>העברה לתב"ר 3061.</t>
  </si>
  <si>
    <t>מתחם היובל (חלק מח-500)</t>
  </si>
  <si>
    <t>שינוי שם תב"ר- במקום השם הקודם: אזור לוגיסטי "מתחם היובל".</t>
  </si>
  <si>
    <t>ח-581 מתחם תחבורה ושרותים לוגיסטיים</t>
  </si>
  <si>
    <t>שינוי שם תב"ר- במקום השם הקודם: ח-581 מתחם תחנה מרכזית ואתר פסולת.</t>
  </si>
  <si>
    <t>תב"ע סוקולוב</t>
  </si>
  <si>
    <t>שינוי שם תב"ר במקום השם הקודם: "מנהלת סוקולוב".</t>
  </si>
  <si>
    <t>הנגשת מבנים של חברות הבת</t>
  </si>
  <si>
    <t>לבקשת החברה הכלכלית ורשת קהילה ופנאי.</t>
  </si>
  <si>
    <t>החלפת לוחות מודעות</t>
  </si>
  <si>
    <t>סך של 100 אלש"ח כנגד הקטנה בתקציב הרגיל בסעיף - 1.732200758</t>
  </si>
  <si>
    <t>תכנית אב ג'סי כהן</t>
  </si>
  <si>
    <t>לצורך הכנת תוכנית אב בג'סי כהן.</t>
  </si>
  <si>
    <t>ח- 619 תמ"א 38</t>
  </si>
  <si>
    <t>לצורך תוכנית ח-619, התוכנית כוללת בחינה מקיפה של כל הבנייה בגובה של עד 3 קומות ומתן הנחיות לגבי ההבטים האדריכליים והעיצוביים של מבנים אלו.</t>
  </si>
  <si>
    <t>תחנת המעבר לפסולת</t>
  </si>
  <si>
    <t>לצורך תכנון תחנת המעבר.</t>
  </si>
  <si>
    <t>מתקני דגלול, מספור ושילוט</t>
  </si>
  <si>
    <t>לצורך תכנון, יצור והתקנת שילוט למתקני ויחידות העירייה ( לקיימים ולחדשים).</t>
  </si>
  <si>
    <t>שילוט מוסדות וחוצות</t>
  </si>
  <si>
    <t>לצורך המשך התקנת שילוט הכוונה עירוני על בסיס תכנית אב.</t>
  </si>
  <si>
    <t>הסבת שילוט בלתי מואר</t>
  </si>
  <si>
    <t>לצורך השלמת הסבת השילוט הבלתי מואר לדגם החדש.</t>
  </si>
  <si>
    <t>התקנת מתקנים</t>
  </si>
  <si>
    <t>לצורך מימון פרויקטים אקראיים ומזדמנים הנדרשים לרוב ע"י הנהלת העיריה, כגון: מטענים לסמארטפונים, ספריות בסככות אוטובוס וכו'.</t>
  </si>
  <si>
    <t xml:space="preserve">פרוייקטים הנדסה </t>
  </si>
  <si>
    <t>סה"כ הנדסה</t>
  </si>
  <si>
    <t>עבודות פיתוח א.ת.</t>
  </si>
  <si>
    <t>עבור השלמת פיתוח הכישור מזרח.</t>
  </si>
  <si>
    <t>עבודות לטיפול מיוחד במחלף חולון מזרח</t>
  </si>
  <si>
    <t>טיפול דחוף בבעיות בטיחות.</t>
  </si>
  <si>
    <t>הרוקמים מערב ח 152/5 אמות השקעות</t>
  </si>
  <si>
    <t>שפת רחוב</t>
  </si>
  <si>
    <t>לטובת הצבת ספסלים בעיר.</t>
  </si>
  <si>
    <t>הנגשת צמתים ומעברי חציה</t>
  </si>
  <si>
    <t>כחלק מחובת הנגישות העירונית להנגיש את כלל המרחב הציבורי.</t>
  </si>
  <si>
    <t>ביצוע החלטות וועדות תנועה</t>
  </si>
  <si>
    <t>עבודות שמתקבלות מאגף התנועה ומאושרות ע"י ועדות תנועה.</t>
  </si>
  <si>
    <t>תכנון פרוייקטים תשתיות</t>
  </si>
  <si>
    <t>קידום תכנון עבור פרוייקטים נוספים שבתוכנית העבודה של האגף.</t>
  </si>
  <si>
    <t>ח' 370/4</t>
  </si>
  <si>
    <t>כחלק מעבודות פיתוח עבור השלמות דרך גישה/חיבור שכונה עם כביש ראשי.</t>
  </si>
  <si>
    <t>תביעות תושבים גוף</t>
  </si>
  <si>
    <t>הצבת והעתקת סככות אוטובוס</t>
  </si>
  <si>
    <t>כנגד הקטנה בתקציב הרגיל בסעיף - 1742000583.</t>
  </si>
  <si>
    <t>תב"רים במימון משרד התחבורה</t>
  </si>
  <si>
    <t>תכנון מובל הופיין (ויצמן - דוד אלעזר)</t>
  </si>
  <si>
    <t>מובל הופיין (אילת-ויצמן)</t>
  </si>
  <si>
    <t>פרויקט זה נמצא בשלבי תכנון מתקדמים וכרגע משכ"ל מבצעים אומדן ביצוע. בטווח הזמן הקרוב נקבל מהם את האומדן, ונוכל לעדכן את הצפי לתזרים המזומנים הצפוי עבור מקטע זה.</t>
  </si>
  <si>
    <t>מובל הופיין (וייצמן - יעקב פיכמן)</t>
  </si>
  <si>
    <t>מגדלים בשדרה-אמירי חולון     ( מע"ר ח-300)</t>
  </si>
  <si>
    <t>סה"כ דרכים</t>
  </si>
  <si>
    <t>העתקת פילרים וארונות סף של גורמי חוץ</t>
  </si>
  <si>
    <t>סעיף שנובע מתוקף חוק חובת הנגישות במרחב הציבורי. מדובר על פילרים שהוקמו עוד לפני שתוכננו ובוצעו המדרכות הקיימות. לרוב, עלות ההעתקה היא על הרשות.</t>
  </si>
  <si>
    <t>שדרוג תאורת רחוב</t>
  </si>
  <si>
    <t>לצורך התייעלות אנרגטית וחיסכון הוצ' עירוניות.</t>
  </si>
  <si>
    <t>עבודות תאורה</t>
  </si>
  <si>
    <t>צביעת עמודי תאורה</t>
  </si>
  <si>
    <t>כנגד הקטנה בתקציב הרגיל בסעיף- 1743000758.</t>
  </si>
  <si>
    <t>סה"כ תאורה</t>
  </si>
  <si>
    <t>שביל אופניים ברחובות מקווה ישראל-סרלין</t>
  </si>
  <si>
    <t>מימון משרד התחבורה.</t>
  </si>
  <si>
    <t>הגדלת קיבולת רח' ויצמן</t>
  </si>
  <si>
    <t>תכנון כללי</t>
  </si>
  <si>
    <t>פעילות לבטיחות בדרכים</t>
  </si>
  <si>
    <t>הרשות הלאומית לבטיחות בדרכים- 500 אלש"ח והכנסות מתושבים בגין פעילות בדרכים 3 אלש"ח.</t>
  </si>
  <si>
    <t>פרויקט מהיר לעיר</t>
  </si>
  <si>
    <t>תקצוב בקרת תכנון, פיקוח וייעוץ.</t>
  </si>
  <si>
    <t>רכישה והצבת סככות אוטובוס</t>
  </si>
  <si>
    <t>רכישת סככות במסגרת הנגשות לתחבורה הציבורית העירונית.</t>
  </si>
  <si>
    <t>התקנת מעקות בטיחות חדשים</t>
  </si>
  <si>
    <t>התקנת מעקות בטיחות חדשים עפ"י הנחיית אגף התנועה והתקנת מעקות חדשים במקום מעקות שנפגעו וכן התקנת גדרות הפרדה חדשים באיי תנועה.</t>
  </si>
  <si>
    <t>שיפורי בטיחות בתנועה</t>
  </si>
  <si>
    <t>חידוש צבע כביש פעם אחת, חידוש צבע כביש בצירים ראשיים, תיקון והחלפת עמודי מחסום, תיקון מעקות בטיחות.</t>
  </si>
  <si>
    <t>עב' בטיחות בדרכים</t>
  </si>
  <si>
    <t>כנגד הקטנה בתקציב הרגיל בסעיף - 1744000754.</t>
  </si>
  <si>
    <t>תכנון חניה מוסדרת אזור תעשייה</t>
  </si>
  <si>
    <t>לדים לרמזורים</t>
  </si>
  <si>
    <t>עדכון רמזור אהרונוביץ-רמז</t>
  </si>
  <si>
    <t>שינוי מקורות מימון.</t>
  </si>
  <si>
    <t>סה"כ בטיחות בדרכים</t>
  </si>
  <si>
    <t>פרוייקטים תשתיות</t>
  </si>
  <si>
    <t>סקר כולל שטיפה וצילום קווים ע"פ תכנית</t>
  </si>
  <si>
    <t>לצורך עבודות למיזעור ומניעת הצפות ברחבי העיר ולשיפור המערכת התת"ק העירונית.</t>
  </si>
  <si>
    <t>כחלק מעבודות הפיתוח של שכונה זו ויצירת דרכי גישה ונגישות</t>
  </si>
  <si>
    <t>הקמה ושיקום תיעול וניקוז</t>
  </si>
  <si>
    <t>טיפול באירוע חורף ע"פי נוהל גשמי ברכה.</t>
  </si>
  <si>
    <t>השלמת רשתות קולטנים שנגנבו</t>
  </si>
  <si>
    <t>השלמת רשתות ואבני שפה נגנבים אשר מעת לעת ברחבי העיר.</t>
  </si>
  <si>
    <t>תביעות רכוש</t>
  </si>
  <si>
    <t>תעול רח' ויצמן ( ההסתדרות- הופיין)</t>
  </si>
  <si>
    <t>שינוי שם תב"ר במקום השם הקודם: " ויצמן (הופיין-גולומב)".</t>
  </si>
  <si>
    <t>תוספת קולטנים ושיפורים של מערכת התיעול</t>
  </si>
  <si>
    <t xml:space="preserve">טיפולי שבר וטיפולים מונעי הצפות, למפגעי תיעול בטיחותיים ברחבי העיר. </t>
  </si>
  <si>
    <t>עדכון תכנית אב</t>
  </si>
  <si>
    <t>העירייה מחוייבת בחידוש תוכנית האב, ובהשמת דגש על ניהול מי נגר במרחב העירוני.</t>
  </si>
  <si>
    <t>פרויקט ניהול מי נגר וחלחול ברחבי העיר</t>
  </si>
  <si>
    <t>עבור מתקנים תשתיתיים לטובת שימור מי הנגר וחלחול למי תהום, ולצמצום ההצפות במרחב העירוני.</t>
  </si>
  <si>
    <t>סה"כ תיעול</t>
  </si>
  <si>
    <t>תיקונים מוונדליזם</t>
  </si>
  <si>
    <t>פינת חי- תקנות משרד החקלאות</t>
  </si>
  <si>
    <t>כנגד הקטנה בתקציב הרגיל.</t>
  </si>
  <si>
    <t>רכישות חד פעמיות</t>
  </si>
  <si>
    <t>כנגד הקטנה בתקציב הרגיל בסעיף - 1746100931.</t>
  </si>
  <si>
    <t>תכנון כללי בגינון והפעלת יועצים</t>
  </si>
  <si>
    <t>הנגשה ע"פ תוכנית הנגישות</t>
  </si>
  <si>
    <t>עבור גן הקקטוסים, גן בר לב וגן קריית מיכה.</t>
  </si>
  <si>
    <t>שיקום תשתיות בגנים שונים</t>
  </si>
  <si>
    <t>החלפת והתקנת משטחים בולמי נפילה</t>
  </si>
  <si>
    <t>מתקני משחק מסוגים שונים</t>
  </si>
  <si>
    <t>שיקום גן השומרונים</t>
  </si>
  <si>
    <t>שיקום גן מגדל המים</t>
  </si>
  <si>
    <t>גני סיפור עתידיים</t>
  </si>
  <si>
    <t>סה"כ גנים ונוף</t>
  </si>
  <si>
    <t>ניתוח ובניית אסטרטגיה</t>
  </si>
  <si>
    <t>עבור פרויקט ניתוח ובניית אסטרטגיה על פי עקרונות קולקטיב אימפקט כבסיס לכתיבת תכניות עבודה עירוניות.</t>
  </si>
  <si>
    <t>קרן שיפוץ בתים</t>
  </si>
  <si>
    <t>לצורך מתן הלוואה לבניינים המצריכים שיפוץ.</t>
  </si>
  <si>
    <t>סה"כ שיפור פני עיר</t>
  </si>
  <si>
    <t>הצטיידות גני ילדים חדשים</t>
  </si>
  <si>
    <t>עבור 14 כיתות גן חדשות- השתתפות מ.החינוך.</t>
  </si>
  <si>
    <t>תוספת והחלפת מזגנים בבי"ס וגני ילדים</t>
  </si>
  <si>
    <t>שמ"ש.</t>
  </si>
  <si>
    <t>סה"כ חינוך פורמאלי</t>
  </si>
  <si>
    <t>גני ילדים בקראוזה</t>
  </si>
  <si>
    <t>טרם התקבלה הרשאה ממ.החינוך.</t>
  </si>
  <si>
    <t>בניית 8 גנים ומבנה משולב ברח' פיכמן</t>
  </si>
  <si>
    <t>במקום השם הקודם: "תכנון 8 גנים ומבנה משולב ברח' פיכמן" - השתתפות מ. החינוך. המבנה כולל 8 כיתות גן בשטח כ- 1,500 מ"ר, 2,500 מ"ר (מעטפת- טרם יועד, מתוכם 800 מ"ר מסחרי), ו- 2,000 מ"ר חניון תת קרקעי.</t>
  </si>
  <si>
    <t>סה"כ גני ילדים</t>
  </si>
  <si>
    <t>הרחבת בי"ס שרון-תוספת 6 כתות</t>
  </si>
  <si>
    <t>סה"כ בתי ספר בנייה</t>
  </si>
  <si>
    <t>הקמת חדרי מהות בארבעה בי"ס יסודיים</t>
  </si>
  <si>
    <t>הנגשת כיתות שמע</t>
  </si>
  <si>
    <t>השתתפות מ.החינוך.</t>
  </si>
  <si>
    <t>שיפוצי קיץ, בטיחות והצטיידות 2017</t>
  </si>
  <si>
    <t>כנגד הקטנה בתקציב הרגיל: 1811100438- 600 אלש"ח, 1811100754 - 400 אלש"ח, 1811100758- 300 אלש"ח, 1811100931- 200 אלש"ח, 1811100961- 80 אלש"ח, 1811300961- 74 אלש"ח, 1812200933- 120 אלש"ח, 1813200741- 50 אלש"ח, 1813700931- 150 אלש"ח וכן עוד פרוייקטים נוספים.</t>
  </si>
  <si>
    <t>חצר מוזיקלית שער האריות</t>
  </si>
  <si>
    <t>שיפוצים במוסדות חינוך ביטוח</t>
  </si>
  <si>
    <t>תכנון כלל (עבור יועצים ותשתיות)</t>
  </si>
  <si>
    <t>לטובת הזמנות למתכננים לכל פרויקטי המנהל.</t>
  </si>
  <si>
    <t>שיפוצים והצטיידות במוסדות מוכר שאינו רשמי</t>
  </si>
  <si>
    <t>עיר בריאה- הגנת הסביבה-חינוך</t>
  </si>
  <si>
    <t>השתתפות המשרד לאיכות הסביבה.</t>
  </si>
  <si>
    <t>התאמת בי"ס גולדה לבי"ס יסודי-שלב א'</t>
  </si>
  <si>
    <t>כולל 2 מלש"ח לחיזוק המבנה-הוגשה בקשה לתקצוב למ.החינוך.</t>
  </si>
  <si>
    <t>שרותים מיוחדים בתי- ספר</t>
  </si>
  <si>
    <t>קומת הכניסה במוזיאון הילדים</t>
  </si>
  <si>
    <t>עבור חנות מוזיאון, חדר ישיבות ופיתוח כניסה.</t>
  </si>
  <si>
    <t>נגישות עיוורים למוזיאון הילדים</t>
  </si>
  <si>
    <t>יבוצע ע"י החברה לבילוי ובידור.</t>
  </si>
  <si>
    <t>בטיחות ורישוי מתנסים</t>
  </si>
  <si>
    <t>תוספת בניה למרכז מקהלות</t>
  </si>
  <si>
    <t>במקום השם הקודם: "תכנון תוספת בניה למרכז מקהלות"- יבוצע ע"י החברה הכלכלית.</t>
  </si>
  <si>
    <t>מבנה לקהילה האתיופית</t>
  </si>
  <si>
    <t>יבוצע ע"י החברה הכלכלית.</t>
  </si>
  <si>
    <t>איטום גג ישן במרכז מ.ט.ר.ה</t>
  </si>
  <si>
    <t>לצורך שימור המבנה הישן וחיבור למבנה החדש- מבוצע ע"י החב' לבילוי ובידור.</t>
  </si>
  <si>
    <t>הקמת מבנה יביל במרכז מ.ט.ר.ה</t>
  </si>
  <si>
    <t>לצורך הקמת 4 חדרי טיפול וחדר הרצאות הדרוש ליח' להתפתחות הילד- מבוצע ע"י החב' לבילוי ובידור.</t>
  </si>
  <si>
    <t xml:space="preserve">שיפוץ וציוד תיאטרון חולון </t>
  </si>
  <si>
    <t>עבור שיפור אקוסטיקה, התאמת תאורה ומיזוג, מיכשור קופות ועוד- יבוצע ע"י החברה הכלכלית. השתתפות מפעל הפיס.</t>
  </si>
  <si>
    <t>שיפוץ חדרים ואולמות- תאטרון חולון</t>
  </si>
  <si>
    <t>עבור טיפול במשרדים, אולמות, מיחשוב, חדרי ספח ועוד-לא נכלל בשיפוץ שמבוצע ע"י החברה הכלכלית.</t>
  </si>
  <si>
    <t>הנגשה ושידרוג אתרי המדיטק</t>
  </si>
  <si>
    <t>בהתאם לחוק הנגישות.</t>
  </si>
  <si>
    <t>ציוד לסינמטק</t>
  </si>
  <si>
    <t>שיפור מע' השמע, החלפת מסך הקרנה, גלריית משרדים, מע' בקרת כניסה ומחשוב.</t>
  </si>
  <si>
    <t>ציוד לתאטרון המדיטק</t>
  </si>
  <si>
    <t>עבור מע' סאונד, מקרופונים, תאורה, עגלת משא לתפאורות ועוד.</t>
  </si>
  <si>
    <t>ציוד למוזיאון העיצוב</t>
  </si>
  <si>
    <t>עבור תאורת חוץ, מע' מיזוג, פנסי תצוגה, בקרת מיזוג ועוד.</t>
  </si>
  <si>
    <t xml:space="preserve">שיפוץ וציוד מוזיאון הקומיקס </t>
  </si>
  <si>
    <t>עבור ריצוף, החלפת חלונות, הצטיידות ועוד.</t>
  </si>
  <si>
    <t>מדיטק כללי</t>
  </si>
  <si>
    <t>עבור תאורת חרום, החלפת אינסטלציה, מע' בקרת כניסה, תוכנת הנה"ח, חידוש ריצוף כניסה ועוד.</t>
  </si>
  <si>
    <t xml:space="preserve">תכנון שבט עתיד </t>
  </si>
  <si>
    <t>הרחבת המלתחות בבריכה הטיפולית</t>
  </si>
  <si>
    <t>המלתחות אינן עומדות בתקנים של מ.הבריאות ואינן נגישות לכלל האוכלוסיה- מבוצע ע"י החב' לבילוי ובידור.</t>
  </si>
  <si>
    <t>רכש ושיפוצים במדיטק</t>
  </si>
  <si>
    <t>עבור שיפוצים ורכש מחשבים- העברה מתב"ר 3786.</t>
  </si>
  <si>
    <t>תכנון ובינוי לתנועת הנוער הצופים- שבט עתיד</t>
  </si>
  <si>
    <t>שינוי שם תב"ר במקום השם הקודם: "תכנון ובינוי לתנועת הנוער הצופים".</t>
  </si>
  <si>
    <t>שיפוץ מוזיאון לתולדות חולון (בית הרצפלד)</t>
  </si>
  <si>
    <t>העברות מתב"רים: 3487, 2759, 3566.</t>
  </si>
  <si>
    <t>שיפוץ מבנה השרותים-חוסמסה</t>
  </si>
  <si>
    <t>העברה לתב"ר: "שיפוץ וחידוש התצוגה במוזיאון לתולדות חולון (בית הרצפלד)".</t>
  </si>
  <si>
    <t>מוזיאון חוסמסה</t>
  </si>
  <si>
    <t>מוזיאון לתולדות חולון-שיפוץ מבנה ושירותים</t>
  </si>
  <si>
    <t>סה"כ חינוך בלתי פורמאלי</t>
  </si>
  <si>
    <t>ציוד לספריית בן יהודה</t>
  </si>
  <si>
    <t>הקטנה לטובת תב"ר רכש ושיפוצים במדיטק.</t>
  </si>
  <si>
    <t>סה"כ ספריות</t>
  </si>
  <si>
    <t>שדרוג ובטיחות מתקני ספורט</t>
  </si>
  <si>
    <t>מבוצע ע"י החברה לבילוי ובידור.</t>
  </si>
  <si>
    <t>שיפוץ וצביעת מעטפת היכל קציר</t>
  </si>
  <si>
    <t>לצורך תיקונים וצבע חדש- מבוצע ע"י החב' לבילוי ובידור.</t>
  </si>
  <si>
    <t>החלפת מושבי קהל- היכל קציר</t>
  </si>
  <si>
    <t>עקב הבלאי הטבעי יש להחליף את מושבי הטריבונה למושבים ממתכת- מבוצע ע"י החב' לבילוי ובידור.</t>
  </si>
  <si>
    <t>החלפת מחיצת אולם- היכל קציר</t>
  </si>
  <si>
    <t>מחיצת החלוקה תוקנה מס' פעמים ודורשת החלפה מידית.</t>
  </si>
  <si>
    <t>החלפת משטח PVC עקב ליקויי בטיחותי- גולדה</t>
  </si>
  <si>
    <t>מאחר וקיימת סכנה בטיחותית יש צורך בהחלפה מידית- מבוצע ע"י החב' לבילוי ובידור.</t>
  </si>
  <si>
    <t>הקמת סקייט פארק</t>
  </si>
  <si>
    <t>במקום השם הקודם: "הכנת פרוגרמה ומדידות לסקייט פארק"- השתתפות מפעל הפיס.</t>
  </si>
  <si>
    <t>תבע בריכה לימודית</t>
  </si>
  <si>
    <t>סה"כ ספורט</t>
  </si>
  <si>
    <t>הצטיידות מעון יום שיקומי הדס</t>
  </si>
  <si>
    <t>הצטיידות ל-3 כיתות. הקרן לפיתוח שרותים לנכים של ב"ל 300 אלש"ח וקרן שלם 120 אלש"ח.</t>
  </si>
  <si>
    <t>הצטיידות מועדונית "עוז"</t>
  </si>
  <si>
    <t>המועדונית מופעלת בבי"ס "עוז" ע"י עמותת צ'יימס- מימון מלא של קרן שלום.</t>
  </si>
  <si>
    <t>הצטיידות מועדונית "עמל"</t>
  </si>
  <si>
    <t xml:space="preserve"> המועדונית מופעלת בבי"ס עמל ע"י עמותת צ'יימס- מימון מלא של קרן שלם.</t>
  </si>
  <si>
    <t>הצטיידות מועדון אחים</t>
  </si>
  <si>
    <t>מועדון חברתי לאוכלוסיית מוגבלות שכלית המועדון מופעל ע"י רשת קהילה ופנאי- מימון מלא של קרן שלם.</t>
  </si>
  <si>
    <t>הצטיידות מע"ש קש"ת</t>
  </si>
  <si>
    <t xml:space="preserve"> מרכז תעסוקתי, שיקומי, לאוכלוסיית מוגבלות שכלית- עבור החלפת הציוד המשרדי. מימון מלא של קרן שלם.</t>
  </si>
  <si>
    <t>הצטיידות  "יוצרים עולם"</t>
  </si>
  <si>
    <t>מדובר בתוכנית ל-3 שנים  מימון הקרן לביטוח לאומי 1.218 מלש"ח ושאר העלות תמומן מתקציבים שונים תוך איגום שירותים ומשאבים קיימים.</t>
  </si>
  <si>
    <t>תוכנית אב לילדים</t>
  </si>
  <si>
    <t>עבור ליווי שלב ההטמעה של תכנית האב לילדים ונוער.</t>
  </si>
  <si>
    <t>מרכז טיפולי למגזר החרדי</t>
  </si>
  <si>
    <t>התאמת הקומה ה-3 במבנה באלחריזי לטובת מרכז טיפולי משותף רווחה חינוך למגזר החרדי.</t>
  </si>
  <si>
    <t>הצטיידות תכנית נתיבים להורות לגיל הרך (רח' אלחריזי)</t>
  </si>
  <si>
    <t>במרכז יטופלו הורים וילדים בגיל הרך, הפעלת המרכז ממומנת מתקציב התכנית הלאומית לילדים בסיכון.</t>
  </si>
  <si>
    <t xml:space="preserve">הצטיידות מועדון נוער חרדי מנותק בשכונת נווה ארזים           </t>
  </si>
  <si>
    <t>המקלט באחריות אגף הרווחה אשר מפעיל את המועדון בשיתוף עם מתנ"ס מקהלות של רשת קהילה ופנאי.</t>
  </si>
  <si>
    <t>הכנת תכנית אב לאוכלוסיה בוגרת</t>
  </si>
  <si>
    <t>עבור הפקת חוברת שירותים, ריענון תכנית אב, עריכת סקר ועוד.</t>
  </si>
  <si>
    <t>הקמת מעון יום בקרית רבין דרך חכ"ל</t>
  </si>
  <si>
    <t>שינוי מקורות מימון- הקטנה 1.143 מלש"ח משרד התמ"ת.</t>
  </si>
  <si>
    <t>הקמת 6 כתות מעון יום רח' י.ידין באמצעות החב' הכלכלית</t>
  </si>
  <si>
    <t>התאמת מבנה מד"א למעון יום שיקומי מיכל-שיפוץ והתאמה</t>
  </si>
  <si>
    <t>סה"כ רווחה</t>
  </si>
  <si>
    <t>סה"כ דת</t>
  </si>
  <si>
    <t>מיחשוב חינוך</t>
  </si>
  <si>
    <t>הכנסה משמ"ש.</t>
  </si>
  <si>
    <t>עבודות בטיחות כללי</t>
  </si>
  <si>
    <t>כנגד הקטנה בתקציב הרגיל בסעיף 1.721100751</t>
  </si>
  <si>
    <t>שיפוצים במוסדות עירוניים</t>
  </si>
  <si>
    <t>שיפוץ ומיזוג בית העירייה</t>
  </si>
  <si>
    <t>פרוייקטים במיחשוב</t>
  </si>
  <si>
    <t>מזעור כלל עירוני, מערכת הסעים, מערכת תמרורים, מנהל מסמכים, יישומי רווחה, מערכת מנב"ס רשותית.</t>
  </si>
  <si>
    <t>מחשוב עבודה מרחוק</t>
  </si>
  <si>
    <t>סקר נגישות להתאמת כל המרכזים העירוניים</t>
  </si>
  <si>
    <t>עבור עריכת סקר נגישות לקביעת ליקויים והתאמות הנדרשות במרכזים- מבוצע ע"י החב' לבילוי ובידור.</t>
  </si>
  <si>
    <t>גידור בטיחות סביב תעלת המים</t>
  </si>
  <si>
    <t>על פי דרישת יועץ בטיחות יש צורך לגדר את מרבית שטח תעלת המים- מבוצע ע"י החב' לבילוי ובידור.</t>
  </si>
  <si>
    <t>פרוייקטים בפארק פרס</t>
  </si>
  <si>
    <t>מתחם דחסנית לפארק פרס</t>
  </si>
  <si>
    <t>עבור מעבר ממכולות אשפה קבועות לדחסניות- על פי דרישות מח' התברואה העירונית.</t>
  </si>
  <si>
    <t>החלפת משטח גומי בגן הנגיש (פארק פרס) בדשא סינטטי</t>
  </si>
  <si>
    <t>על פי המלצת יועץ בטיחות- החלפת משטח הגומי בדשא סינטטי- מבוצע ע"י החב' לבילוי ובידור.</t>
  </si>
  <si>
    <t>מזרקה מרכזית בלב התעלה</t>
  </si>
  <si>
    <t>עבור הקמת מזרקה מרכזית בלב תעלת המים במתחם לה פארק- יבוצע ע"י החב' לבילוי ובידור.</t>
  </si>
  <si>
    <t>החלפת מעליות בבניין העירייה</t>
  </si>
  <si>
    <t>מערכת CRM (מוקד וכלל ערוני)</t>
  </si>
  <si>
    <t>שדרוג/החלפת תשתית תקשוב</t>
  </si>
  <si>
    <t>בטיחות כללי במבני ציבור</t>
  </si>
  <si>
    <t>רכש מחשוב</t>
  </si>
  <si>
    <t>אתר גיבוי והמשכיות עסקית (DR)</t>
  </si>
  <si>
    <t>הנגשת מבנים עירוניים</t>
  </si>
  <si>
    <t>מבצע מדידות</t>
  </si>
  <si>
    <t>לטובת מדידה לפי ס"מ.</t>
  </si>
  <si>
    <t>מיכון</t>
  </si>
  <si>
    <t>סה"כ נכסים עירוניים</t>
  </si>
  <si>
    <t>הפקעות</t>
  </si>
  <si>
    <t>פינויים</t>
  </si>
  <si>
    <t>רכישת נכסים/קרקעות</t>
  </si>
  <si>
    <t>הסדרת זכויות העירייה במגרש ברח' קפלן 16, גוש 7165 חלקה 46</t>
  </si>
  <si>
    <t>סה"כ קרקעות</t>
  </si>
  <si>
    <t>סה"כ כללי</t>
  </si>
  <si>
    <t>סה"כ</t>
  </si>
  <si>
    <t>הכנסות</t>
  </si>
  <si>
    <t>יתרות מתב"רים קודמים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</si>
</sst>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10" x14ac:knownFonts="1">
    <font>
      <sz val="10"/>
      <name val="Arial"/>
      <charset val="177"/>
    </font>
    <font>
      <sz val="10"/>
      <name val="Arial"/>
      <family val="2"/>
    </font>
    <font>
      <b/>
      <sz val="22"/>
      <name val="David"/>
      <family val="2"/>
      <charset val="177"/>
    </font>
    <font>
      <sz val="18"/>
      <name val="David"/>
      <family val="2"/>
      <charset val="177"/>
    </font>
    <font>
      <b/>
      <sz val="18"/>
      <name val="David"/>
      <family val="2"/>
      <charset val="177"/>
    </font>
    <font>
      <sz val="18"/>
      <color theme="1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81"/>
      <name val="Tahoma"/>
      <family val="2"/>
    </font>
    <font>
      <sz val="10"/>
      <name val="Arial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581">
    <xf numFmtId="0" fontId="0" fillId="0" borderId="0" xfId="0"/>
    <xf numFmtId="0" fontId="3" fillId="0" borderId="0" xfId="0" applyFont="1"/>
    <xf numFmtId="0" fontId="3" fillId="0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horizontal="center" vertical="top"/>
      <protection locked="0"/>
    </xf>
    <xf numFmtId="0" fontId="3" fillId="0" borderId="8" xfId="0" applyFont="1" applyFill="1" applyBorder="1" applyProtection="1">
      <protection locked="0"/>
    </xf>
    <xf numFmtId="164" fontId="4" fillId="0" borderId="10" xfId="0" applyNumberFormat="1" applyFont="1" applyFill="1" applyBorder="1" applyAlignment="1" applyProtection="1">
      <alignment horizontal="center" vertical="top"/>
      <protection locked="0"/>
    </xf>
    <xf numFmtId="0" fontId="4" fillId="0" borderId="10" xfId="0" applyFont="1" applyFill="1" applyBorder="1" applyAlignment="1" applyProtection="1">
      <alignment horizontal="center" vertical="top" wrapText="1"/>
      <protection locked="0"/>
    </xf>
    <xf numFmtId="0" fontId="4" fillId="0" borderId="12" xfId="0" applyFont="1" applyFill="1" applyBorder="1" applyAlignment="1" applyProtection="1">
      <alignment horizontal="center" vertical="top"/>
      <protection locked="0"/>
    </xf>
    <xf numFmtId="0" fontId="4" fillId="0" borderId="13" xfId="0" applyFont="1" applyFill="1" applyBorder="1" applyAlignment="1" applyProtection="1">
      <alignment horizontal="center" vertical="top"/>
      <protection locked="0"/>
    </xf>
    <xf numFmtId="0" fontId="4" fillId="0" borderId="14" xfId="0" applyFont="1" applyFill="1" applyBorder="1" applyAlignment="1" applyProtection="1">
      <alignment horizontal="center" vertical="top"/>
      <protection locked="0"/>
    </xf>
    <xf numFmtId="0" fontId="4" fillId="0" borderId="15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Fill="1" applyBorder="1" applyAlignment="1" applyProtection="1">
      <alignment horizontal="center" vertical="top"/>
      <protection locked="0"/>
    </xf>
    <xf numFmtId="0" fontId="4" fillId="0" borderId="12" xfId="0" applyFont="1" applyFill="1" applyBorder="1" applyAlignment="1" applyProtection="1">
      <alignment horizontal="center" vertical="top" wrapText="1"/>
      <protection locked="0"/>
    </xf>
    <xf numFmtId="0" fontId="4" fillId="0" borderId="13" xfId="0" applyFont="1" applyFill="1" applyBorder="1" applyAlignment="1" applyProtection="1">
      <alignment horizontal="center" vertical="top" wrapText="1"/>
      <protection locked="0"/>
    </xf>
    <xf numFmtId="0" fontId="4" fillId="0" borderId="17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3" borderId="19" xfId="0" applyFont="1" applyFill="1" applyBorder="1" applyAlignment="1" applyProtection="1">
      <alignment vertical="center" wrapText="1"/>
      <protection locked="0"/>
    </xf>
    <xf numFmtId="164" fontId="3" fillId="3" borderId="20" xfId="1" applyNumberFormat="1" applyFont="1" applyFill="1" applyBorder="1" applyAlignment="1" applyProtection="1">
      <alignment horizontal="center" vertical="center"/>
      <protection locked="0"/>
    </xf>
    <xf numFmtId="164" fontId="3" fillId="3" borderId="20" xfId="1" applyNumberFormat="1" applyFont="1" applyFill="1" applyBorder="1" applyAlignment="1" applyProtection="1">
      <alignment vertical="center"/>
      <protection locked="0"/>
    </xf>
    <xf numFmtId="164" fontId="3" fillId="3" borderId="21" xfId="1" applyNumberFormat="1" applyFont="1" applyFill="1" applyBorder="1" applyAlignment="1" applyProtection="1">
      <alignment horizontal="center" vertical="center"/>
      <protection locked="0"/>
    </xf>
    <xf numFmtId="164" fontId="3" fillId="3" borderId="8" xfId="1" applyNumberFormat="1" applyFont="1" applyFill="1" applyBorder="1" applyAlignment="1" applyProtection="1">
      <alignment vertical="center"/>
      <protection locked="0"/>
    </xf>
    <xf numFmtId="164" fontId="3" fillId="3" borderId="19" xfId="1" applyNumberFormat="1" applyFont="1" applyFill="1" applyBorder="1" applyAlignment="1" applyProtection="1">
      <alignment vertical="center"/>
      <protection locked="0"/>
    </xf>
    <xf numFmtId="164" fontId="3" fillId="2" borderId="22" xfId="1" applyNumberFormat="1" applyFont="1" applyFill="1" applyBorder="1" applyAlignment="1" applyProtection="1">
      <alignment vertical="center"/>
      <protection locked="0"/>
    </xf>
    <xf numFmtId="164" fontId="3" fillId="2" borderId="18" xfId="2" applyNumberFormat="1" applyFont="1" applyFill="1" applyBorder="1" applyAlignment="1" applyProtection="1">
      <alignment vertical="center"/>
      <protection locked="0"/>
    </xf>
    <xf numFmtId="164" fontId="3" fillId="2" borderId="18" xfId="1" applyNumberFormat="1" applyFont="1" applyFill="1" applyBorder="1" applyAlignment="1" applyProtection="1">
      <alignment vertical="center"/>
      <protection locked="0"/>
    </xf>
    <xf numFmtId="164" fontId="3" fillId="3" borderId="18" xfId="1" applyNumberFormat="1" applyFont="1" applyFill="1" applyBorder="1" applyAlignment="1" applyProtection="1">
      <alignment vertical="center"/>
      <protection locked="0"/>
    </xf>
    <xf numFmtId="164" fontId="3" fillId="3" borderId="21" xfId="1" applyNumberFormat="1" applyFont="1" applyFill="1" applyBorder="1" applyAlignment="1" applyProtection="1">
      <alignment vertical="center"/>
      <protection locked="0"/>
    </xf>
    <xf numFmtId="164" fontId="3" fillId="3" borderId="23" xfId="1" applyNumberFormat="1" applyFont="1" applyFill="1" applyBorder="1" applyAlignment="1" applyProtection="1">
      <alignment vertical="center"/>
      <protection locked="0"/>
    </xf>
    <xf numFmtId="164" fontId="3" fillId="3" borderId="24" xfId="1" applyNumberFormat="1" applyFont="1" applyFill="1" applyBorder="1" applyAlignment="1" applyProtection="1">
      <alignment vertical="center"/>
      <protection locked="0"/>
    </xf>
    <xf numFmtId="164" fontId="3" fillId="3" borderId="25" xfId="1" applyNumberFormat="1" applyFont="1" applyFill="1" applyBorder="1" applyAlignment="1" applyProtection="1">
      <alignment vertical="center"/>
      <protection locked="0"/>
    </xf>
    <xf numFmtId="164" fontId="3" fillId="3" borderId="26" xfId="1" applyNumberFormat="1" applyFont="1" applyFill="1" applyBorder="1" applyAlignment="1" applyProtection="1">
      <alignment vertical="center"/>
      <protection locked="0"/>
    </xf>
    <xf numFmtId="0" fontId="3" fillId="3" borderId="27" xfId="0" applyNumberFormat="1" applyFont="1" applyFill="1" applyBorder="1" applyAlignment="1" applyProtection="1">
      <alignment horizontal="right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vertical="center" wrapText="1"/>
      <protection locked="0"/>
    </xf>
    <xf numFmtId="164" fontId="3" fillId="3" borderId="30" xfId="1" applyNumberFormat="1" applyFont="1" applyFill="1" applyBorder="1" applyAlignment="1" applyProtection="1">
      <alignment horizontal="center" vertical="center"/>
      <protection locked="0"/>
    </xf>
    <xf numFmtId="164" fontId="3" fillId="3" borderId="29" xfId="1" applyNumberFormat="1" applyFont="1" applyFill="1" applyBorder="1" applyAlignment="1" applyProtection="1">
      <alignment vertical="center"/>
      <protection locked="0"/>
    </xf>
    <xf numFmtId="164" fontId="3" fillId="3" borderId="30" xfId="1" applyNumberFormat="1" applyFont="1" applyFill="1" applyBorder="1" applyAlignment="1" applyProtection="1">
      <alignment vertical="center"/>
      <protection locked="0"/>
    </xf>
    <xf numFmtId="164" fontId="3" fillId="3" borderId="31" xfId="1" applyNumberFormat="1" applyFont="1" applyFill="1" applyBorder="1" applyAlignment="1" applyProtection="1">
      <alignment horizontal="center" vertical="center"/>
      <protection locked="0"/>
    </xf>
    <xf numFmtId="164" fontId="3" fillId="3" borderId="32" xfId="1" applyNumberFormat="1" applyFont="1" applyFill="1" applyBorder="1" applyAlignment="1" applyProtection="1">
      <alignment vertical="center"/>
      <protection locked="0"/>
    </xf>
    <xf numFmtId="164" fontId="3" fillId="3" borderId="33" xfId="1" applyNumberFormat="1" applyFont="1" applyFill="1" applyBorder="1" applyAlignment="1" applyProtection="1">
      <alignment vertical="center"/>
      <protection locked="0"/>
    </xf>
    <xf numFmtId="164" fontId="3" fillId="3" borderId="34" xfId="1" applyNumberFormat="1" applyFont="1" applyFill="1" applyBorder="1" applyAlignment="1" applyProtection="1">
      <alignment vertical="center"/>
      <protection locked="0"/>
    </xf>
    <xf numFmtId="164" fontId="3" fillId="3" borderId="28" xfId="1" applyNumberFormat="1" applyFont="1" applyFill="1" applyBorder="1" applyAlignment="1" applyProtection="1">
      <alignment vertical="center"/>
      <protection locked="0"/>
    </xf>
    <xf numFmtId="164" fontId="3" fillId="3" borderId="35" xfId="1" applyNumberFormat="1" applyFont="1" applyFill="1" applyBorder="1" applyAlignment="1" applyProtection="1">
      <alignment vertical="center"/>
      <protection locked="0"/>
    </xf>
    <xf numFmtId="164" fontId="3" fillId="3" borderId="36" xfId="1" applyNumberFormat="1" applyFont="1" applyFill="1" applyBorder="1" applyAlignment="1" applyProtection="1">
      <alignment vertical="center"/>
      <protection locked="0"/>
    </xf>
    <xf numFmtId="164" fontId="3" fillId="3" borderId="37" xfId="1" applyNumberFormat="1" applyFont="1" applyFill="1" applyBorder="1" applyAlignment="1" applyProtection="1">
      <alignment vertical="center"/>
      <protection locked="0"/>
    </xf>
    <xf numFmtId="164" fontId="3" fillId="3" borderId="38" xfId="1" applyNumberFormat="1" applyFont="1" applyFill="1" applyBorder="1" applyAlignment="1" applyProtection="1">
      <alignment vertical="center"/>
      <protection locked="0"/>
    </xf>
    <xf numFmtId="0" fontId="3" fillId="3" borderId="20" xfId="0" applyFont="1" applyFill="1" applyBorder="1" applyAlignment="1" applyProtection="1">
      <alignment vertical="center"/>
      <protection locked="0"/>
    </xf>
    <xf numFmtId="164" fontId="4" fillId="0" borderId="40" xfId="1" applyNumberFormat="1" applyFont="1" applyFill="1" applyBorder="1" applyAlignment="1" applyProtection="1">
      <alignment horizontal="center" vertical="center"/>
      <protection locked="0"/>
    </xf>
    <xf numFmtId="164" fontId="4" fillId="0" borderId="40" xfId="1" applyNumberFormat="1" applyFont="1" applyFill="1" applyBorder="1" applyAlignment="1" applyProtection="1">
      <alignment vertical="center"/>
      <protection locked="0"/>
    </xf>
    <xf numFmtId="164" fontId="4" fillId="0" borderId="41" xfId="1" applyNumberFormat="1" applyFont="1" applyFill="1" applyBorder="1" applyAlignment="1" applyProtection="1">
      <alignment vertical="center"/>
      <protection locked="0"/>
    </xf>
    <xf numFmtId="164" fontId="4" fillId="0" borderId="42" xfId="1" applyNumberFormat="1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164" fontId="3" fillId="2" borderId="30" xfId="1" applyNumberFormat="1" applyFont="1" applyFill="1" applyBorder="1" applyAlignment="1" applyProtection="1">
      <alignment horizontal="center" vertical="center"/>
      <protection locked="0"/>
    </xf>
    <xf numFmtId="164" fontId="3" fillId="2" borderId="30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horizontal="center"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vertical="center" wrapText="1"/>
      <protection locked="0"/>
    </xf>
    <xf numFmtId="164" fontId="3" fillId="0" borderId="30" xfId="1" applyNumberFormat="1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vertical="center" wrapText="1"/>
      <protection locked="0"/>
    </xf>
    <xf numFmtId="0" fontId="3" fillId="4" borderId="28" xfId="0" applyFont="1" applyFill="1" applyBorder="1" applyAlignment="1" applyProtection="1">
      <alignment horizontal="center" vertical="center"/>
      <protection locked="0"/>
    </xf>
    <xf numFmtId="164" fontId="4" fillId="0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vertical="center"/>
      <protection locked="0"/>
    </xf>
    <xf numFmtId="0" fontId="3" fillId="0" borderId="47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NumberFormat="1" applyFont="1" applyFill="1" applyBorder="1" applyAlignment="1" applyProtection="1">
      <alignment horizontal="right" vertical="center"/>
      <protection locked="0"/>
    </xf>
    <xf numFmtId="164" fontId="3" fillId="0" borderId="8" xfId="1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vertical="center" wrapText="1"/>
      <protection locked="0"/>
    </xf>
    <xf numFmtId="0" fontId="3" fillId="0" borderId="48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NumberFormat="1" applyFont="1" applyFill="1" applyBorder="1" applyAlignment="1" applyProtection="1">
      <alignment horizontal="right" vertical="center"/>
      <protection locked="0"/>
    </xf>
    <xf numFmtId="164" fontId="3" fillId="0" borderId="11" xfId="1" applyNumberFormat="1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 applyProtection="1">
      <alignment vertical="center" wrapText="1"/>
      <protection locked="0"/>
    </xf>
    <xf numFmtId="0" fontId="4" fillId="0" borderId="49" xfId="0" applyNumberFormat="1" applyFont="1" applyFill="1" applyBorder="1" applyAlignment="1" applyProtection="1">
      <alignment horizontal="center" vertical="center"/>
      <protection locked="0"/>
    </xf>
    <xf numFmtId="0" fontId="4" fillId="2" borderId="50" xfId="0" applyNumberFormat="1" applyFont="1" applyFill="1" applyBorder="1" applyAlignment="1" applyProtection="1">
      <alignment horizontal="center" vertical="center"/>
      <protection locked="0"/>
    </xf>
    <xf numFmtId="0" fontId="4" fillId="0" borderId="41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vertical="center" wrapText="1"/>
      <protection locked="0"/>
    </xf>
    <xf numFmtId="164" fontId="3" fillId="2" borderId="27" xfId="1" applyNumberFormat="1" applyFont="1" applyFill="1" applyBorder="1" applyAlignment="1" applyProtection="1">
      <alignment horizontal="center" vertical="center"/>
      <protection locked="0"/>
    </xf>
    <xf numFmtId="164" fontId="3" fillId="2" borderId="27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1" xfId="1" applyNumberFormat="1" applyFont="1" applyFill="1" applyBorder="1" applyAlignment="1" applyProtection="1">
      <alignment horizontal="center" vertical="center"/>
      <protection locked="0"/>
    </xf>
    <xf numFmtId="164" fontId="3" fillId="0" borderId="27" xfId="0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21" xfId="1" applyNumberFormat="1" applyFont="1" applyFill="1" applyBorder="1" applyAlignment="1" applyProtection="1">
      <alignment vertical="center"/>
      <protection locked="0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0" fontId="3" fillId="0" borderId="51" xfId="0" applyFont="1" applyFill="1" applyBorder="1" applyAlignment="1" applyProtection="1">
      <alignment horizontal="center" vertical="center"/>
      <protection locked="0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3" fillId="2" borderId="52" xfId="0" applyFont="1" applyFill="1" applyBorder="1" applyAlignment="1" applyProtection="1">
      <alignment vertical="center" wrapText="1"/>
      <protection locked="0"/>
    </xf>
    <xf numFmtId="164" fontId="3" fillId="2" borderId="20" xfId="2" applyNumberFormat="1" applyFont="1" applyFill="1" applyBorder="1" applyAlignment="1" applyProtection="1">
      <alignment horizontal="center" vertical="center"/>
      <protection locked="0"/>
    </xf>
    <xf numFmtId="164" fontId="3" fillId="2" borderId="20" xfId="2" applyNumberFormat="1" applyFont="1" applyFill="1" applyBorder="1" applyAlignment="1" applyProtection="1">
      <alignment vertical="center"/>
      <protection locked="0"/>
    </xf>
    <xf numFmtId="164" fontId="3" fillId="0" borderId="20" xfId="1" applyNumberFormat="1" applyFont="1" applyFill="1" applyBorder="1" applyAlignment="1" applyProtection="1">
      <alignment vertical="center"/>
      <protection locked="0"/>
    </xf>
    <xf numFmtId="164" fontId="3" fillId="0" borderId="19" xfId="2" applyNumberFormat="1" applyFont="1" applyFill="1" applyBorder="1" applyAlignment="1" applyProtection="1">
      <alignment vertical="center"/>
      <protection locked="0"/>
    </xf>
    <xf numFmtId="164" fontId="3" fillId="0" borderId="53" xfId="2" applyNumberFormat="1" applyFont="1" applyFill="1" applyBorder="1" applyAlignment="1" applyProtection="1">
      <alignment vertical="center"/>
      <protection locked="0"/>
    </xf>
    <xf numFmtId="164" fontId="3" fillId="0" borderId="51" xfId="2" applyNumberFormat="1" applyFont="1" applyFill="1" applyBorder="1" applyAlignment="1" applyProtection="1">
      <alignment vertical="center"/>
      <protection locked="0"/>
    </xf>
    <xf numFmtId="164" fontId="3" fillId="0" borderId="18" xfId="2" applyNumberFormat="1" applyFont="1" applyFill="1" applyBorder="1" applyAlignment="1" applyProtection="1">
      <alignment vertical="center"/>
      <protection locked="0"/>
    </xf>
    <xf numFmtId="164" fontId="3" fillId="0" borderId="54" xfId="2" applyNumberFormat="1" applyFont="1" applyFill="1" applyBorder="1" applyAlignment="1" applyProtection="1">
      <alignment vertical="center"/>
      <protection locked="0"/>
    </xf>
    <xf numFmtId="164" fontId="3" fillId="0" borderId="55" xfId="2" applyNumberFormat="1" applyFont="1" applyFill="1" applyBorder="1" applyAlignment="1" applyProtection="1">
      <alignment vertical="center"/>
      <protection locked="0"/>
    </xf>
    <xf numFmtId="164" fontId="3" fillId="0" borderId="21" xfId="2" applyNumberFormat="1" applyFont="1" applyFill="1" applyBorder="1" applyAlignment="1" applyProtection="1">
      <alignment vertical="center"/>
      <protection locked="0"/>
    </xf>
    <xf numFmtId="0" fontId="3" fillId="0" borderId="20" xfId="0" applyFont="1" applyBorder="1" applyAlignment="1">
      <alignment vertical="center" wrapText="1"/>
    </xf>
    <xf numFmtId="164" fontId="3" fillId="0" borderId="56" xfId="2" applyNumberFormat="1" applyFont="1" applyFill="1" applyBorder="1" applyAlignment="1" applyProtection="1">
      <alignment horizontal="center" vertical="center"/>
      <protection locked="0"/>
    </xf>
    <xf numFmtId="164" fontId="3" fillId="0" borderId="20" xfId="0" applyNumberFormat="1" applyFont="1" applyFill="1" applyBorder="1" applyAlignment="1" applyProtection="1">
      <alignment vertical="center"/>
      <protection locked="0"/>
    </xf>
    <xf numFmtId="0" fontId="3" fillId="0" borderId="20" xfId="0" applyFont="1" applyBorder="1" applyAlignment="1">
      <alignment horizontal="left" vertical="distributed"/>
    </xf>
    <xf numFmtId="0" fontId="5" fillId="0" borderId="20" xfId="0" applyFont="1" applyBorder="1" applyAlignment="1">
      <alignment horizontal="left" vertical="distributed"/>
    </xf>
    <xf numFmtId="0" fontId="3" fillId="2" borderId="20" xfId="0" applyFont="1" applyFill="1" applyBorder="1" applyAlignment="1" applyProtection="1">
      <alignment vertical="center" wrapText="1"/>
      <protection locked="0"/>
    </xf>
    <xf numFmtId="0" fontId="3" fillId="4" borderId="51" xfId="0" applyFont="1" applyFill="1" applyBorder="1" applyAlignment="1" applyProtection="1">
      <alignment horizontal="center" vertical="center"/>
      <protection locked="0"/>
    </xf>
    <xf numFmtId="164" fontId="3" fillId="2" borderId="20" xfId="1" applyNumberFormat="1" applyFont="1" applyFill="1" applyBorder="1" applyAlignment="1" applyProtection="1">
      <alignment vertical="center"/>
      <protection locked="0"/>
    </xf>
    <xf numFmtId="164" fontId="3" fillId="2" borderId="56" xfId="2" applyNumberFormat="1" applyFont="1" applyFill="1" applyBorder="1" applyAlignment="1" applyProtection="1">
      <alignment horizontal="center" vertical="center"/>
      <protection locked="0"/>
    </xf>
    <xf numFmtId="164" fontId="3" fillId="2" borderId="20" xfId="0" applyNumberFormat="1" applyFont="1" applyFill="1" applyBorder="1" applyAlignment="1" applyProtection="1">
      <alignment vertical="center"/>
      <protection locked="0"/>
    </xf>
    <xf numFmtId="164" fontId="3" fillId="2" borderId="52" xfId="2" applyNumberFormat="1" applyFont="1" applyFill="1" applyBorder="1" applyAlignment="1" applyProtection="1">
      <alignment vertical="center"/>
      <protection locked="0"/>
    </xf>
    <xf numFmtId="164" fontId="3" fillId="2" borderId="53" xfId="2" applyNumberFormat="1" applyFont="1" applyFill="1" applyBorder="1" applyAlignment="1" applyProtection="1">
      <alignment vertical="center"/>
      <protection locked="0"/>
    </xf>
    <xf numFmtId="164" fontId="3" fillId="2" borderId="51" xfId="2" applyNumberFormat="1" applyFont="1" applyFill="1" applyBorder="1" applyAlignment="1" applyProtection="1">
      <alignment vertical="center"/>
      <protection locked="0"/>
    </xf>
    <xf numFmtId="164" fontId="3" fillId="2" borderId="56" xfId="1" applyNumberFormat="1" applyFont="1" applyFill="1" applyBorder="1" applyAlignment="1" applyProtection="1">
      <alignment vertical="center"/>
      <protection locked="0"/>
    </xf>
    <xf numFmtId="164" fontId="3" fillId="2" borderId="54" xfId="2" applyNumberFormat="1" applyFont="1" applyFill="1" applyBorder="1" applyAlignment="1" applyProtection="1">
      <alignment vertical="center"/>
      <protection locked="0"/>
    </xf>
    <xf numFmtId="164" fontId="3" fillId="2" borderId="55" xfId="2" applyNumberFormat="1" applyFont="1" applyFill="1" applyBorder="1" applyAlignment="1" applyProtection="1">
      <alignment vertical="center"/>
      <protection locked="0"/>
    </xf>
    <xf numFmtId="164" fontId="3" fillId="2" borderId="51" xfId="1" applyNumberFormat="1" applyFont="1" applyFill="1" applyBorder="1" applyAlignment="1" applyProtection="1">
      <alignment vertical="center"/>
      <protection locked="0"/>
    </xf>
    <xf numFmtId="164" fontId="3" fillId="2" borderId="56" xfId="2" applyNumberFormat="1" applyFont="1" applyFill="1" applyBorder="1" applyAlignment="1" applyProtection="1">
      <alignment vertical="center"/>
      <protection locked="0"/>
    </xf>
    <xf numFmtId="164" fontId="3" fillId="2" borderId="57" xfId="1" applyNumberFormat="1" applyFont="1" applyFill="1" applyBorder="1" applyAlignment="1" applyProtection="1">
      <alignment vertical="center"/>
      <protection locked="0"/>
    </xf>
    <xf numFmtId="0" fontId="3" fillId="2" borderId="20" xfId="0" applyFont="1" applyFill="1" applyBorder="1" applyAlignment="1">
      <alignment horizontal="left" vertical="distributed"/>
    </xf>
    <xf numFmtId="0" fontId="3" fillId="2" borderId="0" xfId="0" applyFont="1" applyFill="1"/>
    <xf numFmtId="0" fontId="3" fillId="2" borderId="57" xfId="0" applyFont="1" applyFill="1" applyBorder="1" applyAlignment="1" applyProtection="1">
      <alignment vertical="center" wrapText="1"/>
      <protection locked="0"/>
    </xf>
    <xf numFmtId="0" fontId="3" fillId="2" borderId="52" xfId="0" applyFont="1" applyFill="1" applyBorder="1" applyAlignment="1">
      <alignment horizontal="left" vertical="distributed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vertical="center" wrapText="1"/>
      <protection locked="0"/>
    </xf>
    <xf numFmtId="164" fontId="3" fillId="2" borderId="11" xfId="2" applyNumberFormat="1" applyFont="1" applyFill="1" applyBorder="1" applyAlignment="1" applyProtection="1">
      <alignment horizontal="center" vertical="center"/>
      <protection locked="0"/>
    </xf>
    <xf numFmtId="164" fontId="3" fillId="2" borderId="11" xfId="2" applyNumberFormat="1" applyFont="1" applyFill="1" applyBorder="1" applyAlignment="1" applyProtection="1">
      <alignment vertical="center"/>
      <protection locked="0"/>
    </xf>
    <xf numFmtId="164" fontId="3" fillId="2" borderId="11" xfId="1" applyNumberFormat="1" applyFont="1" applyFill="1" applyBorder="1" applyAlignment="1" applyProtection="1">
      <alignment vertical="center"/>
      <protection locked="0"/>
    </xf>
    <xf numFmtId="164" fontId="3" fillId="2" borderId="49" xfId="2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vertical="center"/>
      <protection locked="0"/>
    </xf>
    <xf numFmtId="164" fontId="3" fillId="2" borderId="10" xfId="2" applyNumberFormat="1" applyFont="1" applyFill="1" applyBorder="1" applyAlignment="1" applyProtection="1">
      <alignment vertical="center"/>
      <protection locked="0"/>
    </xf>
    <xf numFmtId="164" fontId="3" fillId="2" borderId="58" xfId="2" applyNumberFormat="1" applyFont="1" applyFill="1" applyBorder="1" applyAlignment="1" applyProtection="1">
      <alignment vertical="center"/>
      <protection locked="0"/>
    </xf>
    <xf numFmtId="164" fontId="3" fillId="2" borderId="9" xfId="2" applyNumberFormat="1" applyFont="1" applyFill="1" applyBorder="1" applyAlignment="1" applyProtection="1">
      <alignment vertical="center"/>
      <protection locked="0"/>
    </xf>
    <xf numFmtId="164" fontId="3" fillId="2" borderId="49" xfId="1" applyNumberFormat="1" applyFont="1" applyFill="1" applyBorder="1" applyAlignment="1" applyProtection="1">
      <alignment vertical="center"/>
      <protection locked="0"/>
    </xf>
    <xf numFmtId="164" fontId="3" fillId="2" borderId="9" xfId="1" applyNumberFormat="1" applyFont="1" applyFill="1" applyBorder="1" applyAlignment="1" applyProtection="1">
      <alignment vertical="center"/>
      <protection locked="0"/>
    </xf>
    <xf numFmtId="164" fontId="3" fillId="2" borderId="48" xfId="1" applyNumberFormat="1" applyFont="1" applyFill="1" applyBorder="1" applyAlignment="1" applyProtection="1">
      <alignment vertical="center"/>
      <protection locked="0"/>
    </xf>
    <xf numFmtId="0" fontId="3" fillId="2" borderId="19" xfId="0" applyFont="1" applyFill="1" applyBorder="1" applyAlignment="1">
      <alignment horizontal="left" vertical="distributed"/>
    </xf>
    <xf numFmtId="164" fontId="4" fillId="0" borderId="11" xfId="1" applyNumberFormat="1" applyFont="1" applyFill="1" applyBorder="1" applyAlignment="1" applyProtection="1">
      <alignment horizontal="center" vertical="center"/>
      <protection locked="0"/>
    </xf>
    <xf numFmtId="0" fontId="3" fillId="0" borderId="52" xfId="0" applyFont="1" applyFill="1" applyBorder="1" applyAlignment="1" applyProtection="1">
      <alignment vertical="center" wrapText="1"/>
      <protection locked="0"/>
    </xf>
    <xf numFmtId="164" fontId="3" fillId="0" borderId="20" xfId="1" applyNumberFormat="1" applyFont="1" applyFill="1" applyBorder="1" applyAlignment="1" applyProtection="1">
      <alignment horizontal="center" vertical="center"/>
      <protection locked="0"/>
    </xf>
    <xf numFmtId="164" fontId="3" fillId="0" borderId="56" xfId="1" applyNumberFormat="1" applyFont="1" applyFill="1" applyBorder="1" applyAlignment="1" applyProtection="1">
      <alignment horizontal="center" vertical="center"/>
      <protection locked="0"/>
    </xf>
    <xf numFmtId="164" fontId="3" fillId="0" borderId="53" xfId="1" applyNumberFormat="1" applyFont="1" applyFill="1" applyBorder="1" applyAlignment="1" applyProtection="1">
      <alignment vertical="center"/>
      <protection locked="0"/>
    </xf>
    <xf numFmtId="41" fontId="3" fillId="0" borderId="51" xfId="1" applyNumberFormat="1" applyFont="1" applyFill="1" applyBorder="1" applyAlignment="1" applyProtection="1">
      <alignment vertical="center"/>
      <protection locked="0"/>
    </xf>
    <xf numFmtId="164" fontId="3" fillId="0" borderId="51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0" fontId="3" fillId="0" borderId="33" xfId="0" applyFont="1" applyFill="1" applyBorder="1" applyAlignment="1" applyProtection="1">
      <alignment vertical="center" wrapText="1"/>
      <protection locked="0"/>
    </xf>
    <xf numFmtId="41" fontId="3" fillId="0" borderId="0" xfId="1" applyNumberFormat="1" applyFont="1" applyFill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36" xfId="0" applyFont="1" applyFill="1" applyBorder="1" applyAlignment="1" applyProtection="1">
      <alignment vertical="center"/>
      <protection locked="0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0" fontId="3" fillId="0" borderId="36" xfId="0" applyFont="1" applyFill="1" applyBorder="1" applyAlignment="1" applyProtection="1">
      <alignment vertical="center" wrapText="1"/>
      <protection locked="0"/>
    </xf>
    <xf numFmtId="164" fontId="3" fillId="2" borderId="20" xfId="1" applyNumberFormat="1" applyFont="1" applyFill="1" applyBorder="1" applyAlignment="1" applyProtection="1">
      <alignment horizontal="center" vertical="center"/>
      <protection locked="0"/>
    </xf>
    <xf numFmtId="164" fontId="3" fillId="2" borderId="52" xfId="1" applyNumberFormat="1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60" xfId="0" applyFont="1" applyFill="1" applyBorder="1" applyAlignment="1" applyProtection="1">
      <alignment vertical="center" wrapText="1"/>
      <protection locked="0"/>
    </xf>
    <xf numFmtId="164" fontId="3" fillId="0" borderId="13" xfId="1" applyNumberFormat="1" applyFont="1" applyFill="1" applyBorder="1" applyAlignment="1" applyProtection="1">
      <alignment horizontal="center"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/>
      <protection locked="0"/>
    </xf>
    <xf numFmtId="164" fontId="3" fillId="0" borderId="13" xfId="0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15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3" fillId="2" borderId="35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vertical="center" wrapText="1"/>
      <protection locked="0"/>
    </xf>
    <xf numFmtId="164" fontId="3" fillId="0" borderId="27" xfId="1" applyNumberFormat="1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vertical="top" wrapText="1"/>
      <protection locked="0"/>
    </xf>
    <xf numFmtId="164" fontId="3" fillId="0" borderId="30" xfId="0" applyNumberFormat="1" applyFont="1" applyFill="1" applyBorder="1" applyAlignment="1" applyProtection="1">
      <alignment vertical="center"/>
      <protection locked="0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horizontal="right"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164" fontId="3" fillId="0" borderId="51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3" fillId="0" borderId="27" xfId="0" applyFont="1" applyFill="1" applyBorder="1" applyAlignment="1" applyProtection="1">
      <alignment vertical="center"/>
      <protection locked="0"/>
    </xf>
    <xf numFmtId="0" fontId="3" fillId="0" borderId="45" xfId="0" applyFont="1" applyFill="1" applyBorder="1" applyAlignment="1" applyProtection="1">
      <alignment vertical="center" wrapText="1"/>
      <protection locked="0"/>
    </xf>
    <xf numFmtId="164" fontId="3" fillId="0" borderId="62" xfId="1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3" borderId="51" xfId="0" applyFont="1" applyFill="1" applyBorder="1" applyAlignment="1" applyProtection="1">
      <alignment horizontal="center" vertical="center"/>
      <protection locked="0"/>
    </xf>
    <xf numFmtId="164" fontId="3" fillId="3" borderId="56" xfId="1" applyNumberFormat="1" applyFont="1" applyFill="1" applyBorder="1" applyAlignment="1" applyProtection="1">
      <alignment horizontal="center" vertical="center"/>
      <protection locked="0"/>
    </xf>
    <xf numFmtId="164" fontId="3" fillId="3" borderId="20" xfId="0" applyNumberFormat="1" applyFont="1" applyFill="1" applyBorder="1" applyAlignment="1" applyProtection="1">
      <alignment vertical="center"/>
      <protection locked="0"/>
    </xf>
    <xf numFmtId="164" fontId="3" fillId="2" borderId="53" xfId="1" applyNumberFormat="1" applyFont="1" applyFill="1" applyBorder="1" applyAlignment="1" applyProtection="1">
      <alignment vertical="center"/>
      <protection locked="0"/>
    </xf>
    <xf numFmtId="164" fontId="3" fillId="2" borderId="55" xfId="1" applyNumberFormat="1" applyFont="1" applyFill="1" applyBorder="1" applyAlignment="1" applyProtection="1">
      <alignment vertical="center"/>
      <protection locked="0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0" borderId="28" xfId="0" applyFont="1" applyFill="1" applyBorder="1" applyAlignment="1" applyProtection="1">
      <alignment vertical="center"/>
      <protection locked="0"/>
    </xf>
    <xf numFmtId="0" fontId="3" fillId="0" borderId="51" xfId="0" applyFont="1" applyFill="1" applyBorder="1" applyAlignment="1" applyProtection="1">
      <alignment vertical="center"/>
      <protection locked="0"/>
    </xf>
    <xf numFmtId="0" fontId="3" fillId="0" borderId="35" xfId="0" applyFont="1" applyFill="1" applyBorder="1" applyAlignment="1" applyProtection="1">
      <alignment vertical="center"/>
      <protection locked="0"/>
    </xf>
    <xf numFmtId="0" fontId="3" fillId="0" borderId="18" xfId="0" applyFont="1" applyFill="1" applyBorder="1" applyAlignment="1" applyProtection="1">
      <alignment vertical="center"/>
      <protection locked="0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7" xfId="1" applyNumberFormat="1" applyFont="1" applyFill="1" applyBorder="1" applyAlignment="1" applyProtection="1">
      <alignment vertical="center"/>
      <protection locked="0"/>
    </xf>
    <xf numFmtId="3" fontId="3" fillId="0" borderId="52" xfId="0" applyNumberFormat="1" applyFont="1" applyFill="1" applyBorder="1" applyAlignment="1" applyProtection="1">
      <alignment vertical="center" wrapText="1"/>
      <protection locked="0"/>
    </xf>
    <xf numFmtId="0" fontId="3" fillId="0" borderId="57" xfId="0" applyFont="1" applyFill="1" applyBorder="1" applyAlignment="1" applyProtection="1">
      <alignment vertical="center" wrapText="1"/>
      <protection locked="0"/>
    </xf>
    <xf numFmtId="3" fontId="3" fillId="0" borderId="52" xfId="0" applyNumberFormat="1" applyFont="1" applyFill="1" applyBorder="1" applyAlignment="1" applyProtection="1">
      <alignment horizontal="right" vertical="center"/>
      <protection locked="0"/>
    </xf>
    <xf numFmtId="0" fontId="3" fillId="0" borderId="51" xfId="0" applyFont="1" applyBorder="1" applyAlignment="1" applyProtection="1">
      <alignment horizontal="center" vertical="distributed"/>
      <protection locked="0"/>
    </xf>
    <xf numFmtId="0" fontId="3" fillId="2" borderId="51" xfId="0" applyFont="1" applyFill="1" applyBorder="1" applyAlignment="1" applyProtection="1">
      <alignment horizontal="center" vertical="distributed"/>
      <protection locked="0"/>
    </xf>
    <xf numFmtId="0" fontId="3" fillId="2" borderId="57" xfId="0" applyFont="1" applyFill="1" applyBorder="1" applyAlignment="1" applyProtection="1">
      <alignment horizontal="right" vertical="distributed" wrapText="1"/>
      <protection locked="0"/>
    </xf>
    <xf numFmtId="164" fontId="3" fillId="0" borderId="19" xfId="1" applyNumberFormat="1" applyFont="1" applyFill="1" applyBorder="1" applyAlignment="1" applyProtection="1">
      <alignment horizontal="center" vertical="center"/>
      <protection locked="0"/>
    </xf>
    <xf numFmtId="165" fontId="3" fillId="0" borderId="53" xfId="1" applyNumberFormat="1" applyFont="1" applyBorder="1" applyAlignment="1" applyProtection="1">
      <alignment vertical="distributed"/>
      <protection locked="0"/>
    </xf>
    <xf numFmtId="164" fontId="3" fillId="0" borderId="27" xfId="0" applyNumberFormat="1" applyFont="1" applyFill="1" applyBorder="1" applyAlignment="1" applyProtection="1">
      <alignment horizontal="right" vertical="center"/>
      <protection locked="0"/>
    </xf>
    <xf numFmtId="164" fontId="3" fillId="0" borderId="64" xfId="1" applyNumberFormat="1" applyFont="1" applyFill="1" applyBorder="1" applyAlignment="1" applyProtection="1">
      <alignment horizontal="right" vertical="center"/>
      <protection locked="0"/>
    </xf>
    <xf numFmtId="164" fontId="3" fillId="0" borderId="22" xfId="0" applyNumberFormat="1" applyFont="1" applyBorder="1" applyAlignment="1" applyProtection="1">
      <alignment horizontal="right" vertical="distributed"/>
      <protection locked="0"/>
    </xf>
    <xf numFmtId="164" fontId="3" fillId="0" borderId="51" xfId="0" applyNumberFormat="1" applyFont="1" applyBorder="1" applyAlignment="1" applyProtection="1">
      <alignment horizontal="right"/>
      <protection locked="0"/>
    </xf>
    <xf numFmtId="164" fontId="3" fillId="0" borderId="51" xfId="1" applyNumberFormat="1" applyFont="1" applyFill="1" applyBorder="1" applyAlignment="1" applyProtection="1">
      <alignment horizontal="right" vertical="center"/>
      <protection locked="0"/>
    </xf>
    <xf numFmtId="0" fontId="3" fillId="0" borderId="51" xfId="0" applyFont="1" applyBorder="1" applyAlignment="1" applyProtection="1">
      <alignment horizontal="right"/>
      <protection locked="0"/>
    </xf>
    <xf numFmtId="164" fontId="3" fillId="0" borderId="51" xfId="1" applyNumberFormat="1" applyFont="1" applyBorder="1" applyAlignment="1" applyProtection="1">
      <alignment horizontal="right"/>
      <protection locked="0"/>
    </xf>
    <xf numFmtId="164" fontId="3" fillId="0" borderId="18" xfId="1" applyNumberFormat="1" applyFont="1" applyFill="1" applyBorder="1" applyAlignment="1" applyProtection="1">
      <alignment horizontal="right" vertical="center"/>
      <protection locked="0"/>
    </xf>
    <xf numFmtId="3" fontId="3" fillId="0" borderId="18" xfId="0" applyNumberFormat="1" applyFont="1" applyBorder="1" applyAlignment="1" applyProtection="1">
      <alignment horizontal="right" vertical="distributed"/>
      <protection locked="0"/>
    </xf>
    <xf numFmtId="164" fontId="3" fillId="0" borderId="21" xfId="1" applyNumberFormat="1" applyFont="1" applyFill="1" applyBorder="1" applyAlignment="1" applyProtection="1">
      <alignment horizontal="right" vertical="center"/>
      <protection locked="0"/>
    </xf>
    <xf numFmtId="164" fontId="3" fillId="0" borderId="42" xfId="1" applyNumberFormat="1" applyFont="1" applyFill="1" applyBorder="1" applyAlignment="1" applyProtection="1">
      <alignment horizontal="right" vertical="center"/>
      <protection locked="0"/>
    </xf>
    <xf numFmtId="164" fontId="3" fillId="0" borderId="53" xfId="1" applyNumberFormat="1" applyFont="1" applyBorder="1" applyAlignment="1" applyProtection="1">
      <alignment horizontal="right" vertical="center"/>
      <protection locked="0"/>
    </xf>
    <xf numFmtId="0" fontId="3" fillId="0" borderId="55" xfId="0" applyFont="1" applyBorder="1" applyAlignment="1" applyProtection="1">
      <alignment horizontal="right"/>
      <protection locked="0"/>
    </xf>
    <xf numFmtId="164" fontId="3" fillId="0" borderId="51" xfId="1" applyNumberFormat="1" applyFont="1" applyBorder="1" applyAlignment="1" applyProtection="1">
      <alignment horizontal="right" vertical="center"/>
      <protection locked="0"/>
    </xf>
    <xf numFmtId="0" fontId="3" fillId="0" borderId="18" xfId="0" applyFont="1" applyBorder="1" applyProtection="1">
      <protection locked="0"/>
    </xf>
    <xf numFmtId="0" fontId="3" fillId="0" borderId="20" xfId="0" applyFont="1" applyBorder="1" applyAlignment="1" applyProtection="1">
      <alignment vertical="distributed" wrapText="1"/>
      <protection locked="0"/>
    </xf>
    <xf numFmtId="0" fontId="3" fillId="4" borderId="51" xfId="0" applyFont="1" applyFill="1" applyBorder="1" applyAlignment="1" applyProtection="1">
      <alignment horizontal="center" vertical="distributed"/>
      <protection locked="0"/>
    </xf>
    <xf numFmtId="0" fontId="3" fillId="2" borderId="57" xfId="0" applyFont="1" applyFill="1" applyBorder="1" applyAlignment="1" applyProtection="1">
      <alignment horizontal="left" vertical="distributed"/>
      <protection locked="0"/>
    </xf>
    <xf numFmtId="164" fontId="3" fillId="0" borderId="51" xfId="1" applyNumberFormat="1" applyFont="1" applyBorder="1" applyAlignment="1" applyProtection="1">
      <alignment vertical="distributed"/>
      <protection locked="0"/>
    </xf>
    <xf numFmtId="164" fontId="3" fillId="0" borderId="6" xfId="1" applyNumberFormat="1" applyFont="1" applyFill="1" applyBorder="1" applyAlignment="1" applyProtection="1">
      <alignment horizontal="right" vertical="center"/>
      <protection locked="0"/>
    </xf>
    <xf numFmtId="0" fontId="3" fillId="0" borderId="53" xfId="0" applyFont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distributed"/>
      <protection locked="0"/>
    </xf>
    <xf numFmtId="0" fontId="3" fillId="4" borderId="18" xfId="0" applyFont="1" applyFill="1" applyBorder="1" applyAlignment="1" applyProtection="1">
      <alignment horizontal="center" vertical="distributed"/>
      <protection locked="0"/>
    </xf>
    <xf numFmtId="0" fontId="3" fillId="2" borderId="26" xfId="0" applyFont="1" applyFill="1" applyBorder="1" applyAlignment="1" applyProtection="1">
      <alignment horizontal="right" vertical="distributed" wrapText="1"/>
      <protection locked="0"/>
    </xf>
    <xf numFmtId="165" fontId="3" fillId="0" borderId="22" xfId="1" applyNumberFormat="1" applyFont="1" applyBorder="1" applyAlignment="1" applyProtection="1">
      <alignment vertical="distributed"/>
      <protection locked="0"/>
    </xf>
    <xf numFmtId="164" fontId="3" fillId="0" borderId="18" xfId="0" applyNumberFormat="1" applyFont="1" applyBorder="1" applyAlignment="1" applyProtection="1">
      <alignment horizontal="right"/>
      <protection locked="0"/>
    </xf>
    <xf numFmtId="0" fontId="3" fillId="0" borderId="18" xfId="0" applyFont="1" applyBorder="1" applyAlignment="1" applyProtection="1">
      <alignment horizontal="right"/>
      <protection locked="0"/>
    </xf>
    <xf numFmtId="164" fontId="3" fillId="0" borderId="18" xfId="1" applyNumberFormat="1" applyFont="1" applyBorder="1" applyAlignment="1" applyProtection="1">
      <protection locked="0"/>
    </xf>
    <xf numFmtId="164" fontId="3" fillId="0" borderId="23" xfId="1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/>
      <protection locked="0"/>
    </xf>
    <xf numFmtId="0" fontId="3" fillId="0" borderId="25" xfId="0" applyFont="1" applyBorder="1" applyAlignment="1" applyProtection="1">
      <alignment horizontal="right"/>
      <protection locked="0"/>
    </xf>
    <xf numFmtId="164" fontId="3" fillId="0" borderId="52" xfId="1" applyNumberFormat="1" applyFont="1" applyFill="1" applyBorder="1" applyAlignment="1" applyProtection="1">
      <alignment horizontal="center" vertical="center"/>
      <protection locked="0"/>
    </xf>
    <xf numFmtId="164" fontId="3" fillId="0" borderId="30" xfId="0" applyNumberFormat="1" applyFont="1" applyFill="1" applyBorder="1" applyAlignment="1" applyProtection="1">
      <alignment horizontal="right" vertical="center"/>
      <protection locked="0"/>
    </xf>
    <xf numFmtId="164" fontId="3" fillId="0" borderId="29" xfId="1" applyNumberFormat="1" applyFont="1" applyFill="1" applyBorder="1" applyAlignment="1" applyProtection="1">
      <alignment horizontal="right" vertical="center"/>
      <protection locked="0"/>
    </xf>
    <xf numFmtId="164" fontId="3" fillId="0" borderId="53" xfId="0" applyNumberFormat="1" applyFont="1" applyBorder="1" applyAlignment="1" applyProtection="1">
      <alignment horizontal="right" vertical="distributed"/>
      <protection locked="0"/>
    </xf>
    <xf numFmtId="164" fontId="3" fillId="0" borderId="51" xfId="1" applyNumberFormat="1" applyFont="1" applyBorder="1" applyAlignment="1" applyProtection="1">
      <alignment horizontal="right" vertical="center" wrapText="1"/>
      <protection locked="0"/>
    </xf>
    <xf numFmtId="3" fontId="3" fillId="0" borderId="51" xfId="0" applyNumberFormat="1" applyFont="1" applyBorder="1" applyAlignment="1" applyProtection="1">
      <alignment horizontal="right" vertical="distributed"/>
      <protection locked="0"/>
    </xf>
    <xf numFmtId="164" fontId="3" fillId="0" borderId="57" xfId="1" applyNumberFormat="1" applyFont="1" applyFill="1" applyBorder="1" applyAlignment="1" applyProtection="1">
      <alignment horizontal="right" vertical="center"/>
      <protection locked="0"/>
    </xf>
    <xf numFmtId="164" fontId="3" fillId="0" borderId="54" xfId="1" applyNumberFormat="1" applyFont="1" applyFill="1" applyBorder="1" applyAlignment="1" applyProtection="1">
      <alignment horizontal="right" vertical="center"/>
      <protection locked="0"/>
    </xf>
    <xf numFmtId="0" fontId="3" fillId="0" borderId="53" xfId="0" applyFont="1" applyBorder="1" applyAlignment="1" applyProtection="1">
      <alignment horizontal="right"/>
      <protection locked="0"/>
    </xf>
    <xf numFmtId="0" fontId="3" fillId="0" borderId="51" xfId="0" applyFont="1" applyBorder="1" applyProtection="1">
      <protection locked="0"/>
    </xf>
    <xf numFmtId="0" fontId="3" fillId="0" borderId="20" xfId="0" applyFont="1" applyBorder="1" applyAlignment="1" applyProtection="1">
      <alignment wrapText="1"/>
      <protection locked="0"/>
    </xf>
    <xf numFmtId="0" fontId="3" fillId="0" borderId="35" xfId="0" applyFont="1" applyBorder="1" applyAlignment="1" applyProtection="1">
      <alignment horizontal="center" vertical="distributed"/>
      <protection locked="0"/>
    </xf>
    <xf numFmtId="0" fontId="3" fillId="4" borderId="35" xfId="0" applyFont="1" applyFill="1" applyBorder="1" applyAlignment="1" applyProtection="1">
      <alignment horizontal="center" vertical="distributed"/>
      <protection locked="0"/>
    </xf>
    <xf numFmtId="0" fontId="3" fillId="2" borderId="45" xfId="0" applyFont="1" applyFill="1" applyBorder="1" applyAlignment="1" applyProtection="1">
      <alignment horizontal="right" vertical="distributed" wrapText="1"/>
      <protection locked="0"/>
    </xf>
    <xf numFmtId="164" fontId="3" fillId="0" borderId="33" xfId="1" applyNumberFormat="1" applyFont="1" applyFill="1" applyBorder="1" applyAlignment="1" applyProtection="1">
      <alignment horizontal="center" vertical="center"/>
      <protection locked="0"/>
    </xf>
    <xf numFmtId="165" fontId="3" fillId="0" borderId="65" xfId="1" applyNumberFormat="1" applyFont="1" applyBorder="1" applyAlignment="1" applyProtection="1">
      <alignment vertical="distributed"/>
      <protection locked="0"/>
    </xf>
    <xf numFmtId="164" fontId="3" fillId="0" borderId="65" xfId="0" applyNumberFormat="1" applyFont="1" applyBorder="1" applyAlignment="1" applyProtection="1">
      <alignment horizontal="right" vertical="distributed"/>
      <protection locked="0"/>
    </xf>
    <xf numFmtId="164" fontId="3" fillId="0" borderId="35" xfId="0" applyNumberFormat="1" applyFont="1" applyBorder="1" applyAlignment="1" applyProtection="1">
      <alignment horizontal="right"/>
      <protection locked="0"/>
    </xf>
    <xf numFmtId="164" fontId="3" fillId="0" borderId="35" xfId="1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right"/>
      <protection locked="0"/>
    </xf>
    <xf numFmtId="164" fontId="3" fillId="0" borderId="35" xfId="1" applyNumberFormat="1" applyFont="1" applyBorder="1" applyAlignment="1" applyProtection="1">
      <alignment horizontal="right" vertical="center"/>
      <protection locked="0"/>
    </xf>
    <xf numFmtId="3" fontId="3" fillId="0" borderId="35" xfId="0" applyNumberFormat="1" applyFont="1" applyBorder="1" applyAlignment="1" applyProtection="1">
      <alignment horizontal="right" vertical="distributed"/>
      <protection locked="0"/>
    </xf>
    <xf numFmtId="164" fontId="3" fillId="0" borderId="31" xfId="1" applyNumberFormat="1" applyFont="1" applyFill="1" applyBorder="1" applyAlignment="1" applyProtection="1">
      <alignment horizontal="right" vertical="center"/>
      <protection locked="0"/>
    </xf>
    <xf numFmtId="164" fontId="3" fillId="0" borderId="36" xfId="1" applyNumberFormat="1" applyFont="1" applyFill="1" applyBorder="1" applyAlignment="1" applyProtection="1">
      <alignment horizontal="right" vertical="center"/>
      <protection locked="0"/>
    </xf>
    <xf numFmtId="0" fontId="3" fillId="0" borderId="65" xfId="0" applyFont="1" applyBorder="1" applyAlignment="1" applyProtection="1">
      <alignment horizontal="right"/>
      <protection locked="0"/>
    </xf>
    <xf numFmtId="0" fontId="3" fillId="0" borderId="66" xfId="0" applyFont="1" applyBorder="1" applyAlignment="1" applyProtection="1">
      <alignment horizontal="right"/>
      <protection locked="0"/>
    </xf>
    <xf numFmtId="0" fontId="3" fillId="0" borderId="35" xfId="0" applyFont="1" applyBorder="1" applyProtection="1">
      <protection locked="0"/>
    </xf>
    <xf numFmtId="0" fontId="3" fillId="0" borderId="32" xfId="0" applyFont="1" applyBorder="1" applyAlignment="1" applyProtection="1">
      <alignment wrapText="1"/>
      <protection locked="0"/>
    </xf>
    <xf numFmtId="164" fontId="3" fillId="0" borderId="20" xfId="0" applyNumberFormat="1" applyFont="1" applyFill="1" applyBorder="1" applyAlignment="1" applyProtection="1">
      <alignment horizontal="right" vertical="center"/>
      <protection locked="0"/>
    </xf>
    <xf numFmtId="164" fontId="3" fillId="0" borderId="52" xfId="1" applyNumberFormat="1" applyFont="1" applyFill="1" applyBorder="1" applyAlignment="1" applyProtection="1">
      <alignment horizontal="right" vertical="center"/>
      <protection locked="0"/>
    </xf>
    <xf numFmtId="164" fontId="3" fillId="0" borderId="56" xfId="1" applyNumberFormat="1" applyFont="1" applyFill="1" applyBorder="1" applyAlignment="1" applyProtection="1">
      <alignment horizontal="right" vertical="center"/>
      <protection locked="0"/>
    </xf>
    <xf numFmtId="0" fontId="3" fillId="0" borderId="51" xfId="0" applyFont="1" applyBorder="1" applyAlignment="1" applyProtection="1">
      <alignment horizontal="right" vertical="center"/>
      <protection locked="0"/>
    </xf>
    <xf numFmtId="164" fontId="3" fillId="2" borderId="51" xfId="1" applyNumberFormat="1" applyFont="1" applyFill="1" applyBorder="1" applyAlignment="1" applyProtection="1">
      <alignment horizontal="right" vertical="center"/>
      <protection locked="0"/>
    </xf>
    <xf numFmtId="0" fontId="3" fillId="0" borderId="30" xfId="0" applyFont="1" applyBorder="1" applyAlignment="1" applyProtection="1">
      <alignment wrapText="1"/>
      <protection locked="0"/>
    </xf>
    <xf numFmtId="0" fontId="3" fillId="0" borderId="9" xfId="0" applyFont="1" applyBorder="1" applyAlignment="1" applyProtection="1">
      <alignment horizontal="center" vertical="distributed"/>
      <protection locked="0"/>
    </xf>
    <xf numFmtId="0" fontId="3" fillId="4" borderId="9" xfId="0" applyFont="1" applyFill="1" applyBorder="1" applyAlignment="1" applyProtection="1">
      <alignment horizontal="center" vertical="distributed"/>
      <protection locked="0"/>
    </xf>
    <xf numFmtId="0" fontId="3" fillId="2" borderId="48" xfId="0" applyFont="1" applyFill="1" applyBorder="1" applyAlignment="1" applyProtection="1">
      <alignment horizontal="right" vertical="distributed" wrapText="1"/>
      <protection locked="0"/>
    </xf>
    <xf numFmtId="164" fontId="3" fillId="0" borderId="10" xfId="1" applyNumberFormat="1" applyFont="1" applyFill="1" applyBorder="1" applyAlignment="1" applyProtection="1">
      <alignment horizontal="center" vertical="center"/>
      <protection locked="0"/>
    </xf>
    <xf numFmtId="165" fontId="3" fillId="0" borderId="67" xfId="1" applyNumberFormat="1" applyFont="1" applyBorder="1" applyAlignment="1" applyProtection="1">
      <alignment vertical="distributed"/>
      <protection locked="0"/>
    </xf>
    <xf numFmtId="164" fontId="3" fillId="0" borderId="11" xfId="1" applyNumberFormat="1" applyFont="1" applyFill="1" applyBorder="1" applyAlignment="1" applyProtection="1">
      <alignment vertical="center"/>
      <protection locked="0"/>
    </xf>
    <xf numFmtId="164" fontId="3" fillId="0" borderId="11" xfId="0" applyNumberFormat="1" applyFont="1" applyFill="1" applyBorder="1" applyAlignment="1" applyProtection="1">
      <alignment horizontal="right" vertical="center"/>
      <protection locked="0"/>
    </xf>
    <xf numFmtId="164" fontId="3" fillId="0" borderId="10" xfId="1" applyNumberFormat="1" applyFont="1" applyFill="1" applyBorder="1" applyAlignment="1" applyProtection="1">
      <alignment horizontal="right" vertical="center"/>
      <protection locked="0"/>
    </xf>
    <xf numFmtId="164" fontId="3" fillId="0" borderId="67" xfId="0" applyNumberFormat="1" applyFont="1" applyBorder="1" applyAlignment="1" applyProtection="1">
      <alignment horizontal="right" vertical="distributed"/>
      <protection locked="0"/>
    </xf>
    <xf numFmtId="164" fontId="3" fillId="0" borderId="9" xfId="0" applyNumberFormat="1" applyFont="1" applyBorder="1" applyAlignment="1" applyProtection="1">
      <alignment horizontal="right"/>
      <protection locked="0"/>
    </xf>
    <xf numFmtId="164" fontId="3" fillId="0" borderId="9" xfId="1" applyNumberFormat="1" applyFont="1" applyFill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/>
      <protection locked="0"/>
    </xf>
    <xf numFmtId="164" fontId="3" fillId="2" borderId="9" xfId="1" applyNumberFormat="1" applyFont="1" applyFill="1" applyBorder="1" applyAlignment="1" applyProtection="1">
      <alignment horizontal="right" vertical="center"/>
      <protection locked="0"/>
    </xf>
    <xf numFmtId="164" fontId="3" fillId="0" borderId="9" xfId="1" applyNumberFormat="1" applyFont="1" applyBorder="1" applyAlignment="1" applyProtection="1">
      <alignment horizontal="right" vertical="center"/>
      <protection locked="0"/>
    </xf>
    <xf numFmtId="3" fontId="3" fillId="0" borderId="9" xfId="0" applyNumberFormat="1" applyFont="1" applyBorder="1" applyAlignment="1" applyProtection="1">
      <alignment horizontal="right" vertical="distributed"/>
      <protection locked="0"/>
    </xf>
    <xf numFmtId="164" fontId="3" fillId="0" borderId="49" xfId="1" applyNumberFormat="1" applyFont="1" applyFill="1" applyBorder="1" applyAlignment="1" applyProtection="1">
      <alignment horizontal="right" vertical="center"/>
      <protection locked="0"/>
    </xf>
    <xf numFmtId="164" fontId="3" fillId="0" borderId="68" xfId="1" applyNumberFormat="1" applyFont="1" applyFill="1" applyBorder="1" applyAlignment="1" applyProtection="1">
      <alignment horizontal="right" vertical="center"/>
      <protection locked="0"/>
    </xf>
    <xf numFmtId="164" fontId="3" fillId="0" borderId="67" xfId="1" applyNumberFormat="1" applyFont="1" applyBorder="1" applyAlignment="1" applyProtection="1">
      <alignment horizontal="right" vertical="center"/>
      <protection locked="0"/>
    </xf>
    <xf numFmtId="0" fontId="3" fillId="0" borderId="58" xfId="0" applyFont="1" applyBorder="1" applyAlignment="1" applyProtection="1">
      <alignment horizontal="right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164" fontId="3" fillId="0" borderId="9" xfId="1" applyNumberFormat="1" applyFont="1" applyFill="1" applyBorder="1" applyAlignment="1" applyProtection="1">
      <alignment vertical="center"/>
      <protection locked="0"/>
    </xf>
    <xf numFmtId="0" fontId="3" fillId="0" borderId="9" xfId="0" applyFont="1" applyBorder="1" applyProtection="1">
      <protection locked="0"/>
    </xf>
    <xf numFmtId="164" fontId="3" fillId="0" borderId="48" xfId="1" applyNumberFormat="1" applyFont="1" applyFill="1" applyBorder="1" applyAlignment="1" applyProtection="1">
      <alignment vertical="center"/>
      <protection locked="0"/>
    </xf>
    <xf numFmtId="164" fontId="4" fillId="0" borderId="11" xfId="1" applyNumberFormat="1" applyFont="1" applyFill="1" applyBorder="1" applyAlignment="1" applyProtection="1">
      <alignment vertical="center"/>
      <protection locked="0"/>
    </xf>
    <xf numFmtId="164" fontId="4" fillId="0" borderId="68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horizontal="right" vertical="center"/>
      <protection locked="0"/>
    </xf>
    <xf numFmtId="0" fontId="3" fillId="0" borderId="69" xfId="0" applyFont="1" applyBorder="1" applyAlignment="1" applyProtection="1">
      <alignment horizontal="center" vertical="distributed"/>
      <protection locked="0"/>
    </xf>
    <xf numFmtId="0" fontId="3" fillId="2" borderId="69" xfId="0" applyFont="1" applyFill="1" applyBorder="1" applyAlignment="1" applyProtection="1">
      <alignment horizontal="center" vertical="distributed"/>
      <protection locked="0"/>
    </xf>
    <xf numFmtId="0" fontId="3" fillId="2" borderId="47" xfId="0" applyFont="1" applyFill="1" applyBorder="1" applyAlignment="1" applyProtection="1">
      <alignment horizontal="right" vertical="distributed" wrapText="1"/>
      <protection locked="0"/>
    </xf>
    <xf numFmtId="164" fontId="3" fillId="0" borderId="5" xfId="1" applyNumberFormat="1" applyFont="1" applyFill="1" applyBorder="1" applyAlignment="1" applyProtection="1">
      <alignment horizontal="center" vertical="center"/>
      <protection locked="0"/>
    </xf>
    <xf numFmtId="165" fontId="3" fillId="0" borderId="24" xfId="1" applyNumberFormat="1" applyFont="1" applyBorder="1" applyAlignment="1" applyProtection="1">
      <alignment vertical="distributed"/>
      <protection locked="0"/>
    </xf>
    <xf numFmtId="164" fontId="3" fillId="0" borderId="8" xfId="1" applyNumberFormat="1" applyFont="1" applyFill="1" applyBorder="1" applyAlignment="1" applyProtection="1">
      <alignment vertical="center"/>
      <protection locked="0"/>
    </xf>
    <xf numFmtId="164" fontId="3" fillId="0" borderId="8" xfId="0" applyNumberFormat="1" applyFont="1" applyFill="1" applyBorder="1" applyAlignment="1" applyProtection="1">
      <alignment horizontal="right" vertical="center"/>
      <protection locked="0"/>
    </xf>
    <xf numFmtId="164" fontId="3" fillId="0" borderId="7" xfId="1" applyNumberFormat="1" applyFont="1" applyFill="1" applyBorder="1" applyAlignment="1" applyProtection="1">
      <alignment horizontal="right" vertical="center"/>
      <protection locked="0"/>
    </xf>
    <xf numFmtId="164" fontId="3" fillId="0" borderId="24" xfId="0" applyNumberFormat="1" applyFont="1" applyBorder="1" applyAlignment="1" applyProtection="1">
      <alignment horizontal="right" vertical="distributed"/>
      <protection locked="0"/>
    </xf>
    <xf numFmtId="164" fontId="3" fillId="0" borderId="69" xfId="0" applyNumberFormat="1" applyFont="1" applyBorder="1" applyAlignment="1" applyProtection="1">
      <alignment horizontal="right"/>
      <protection locked="0"/>
    </xf>
    <xf numFmtId="164" fontId="3" fillId="0" borderId="69" xfId="1" applyNumberFormat="1" applyFont="1" applyFill="1" applyBorder="1" applyAlignment="1" applyProtection="1">
      <alignment horizontal="right" vertical="center"/>
      <protection locked="0"/>
    </xf>
    <xf numFmtId="0" fontId="3" fillId="0" borderId="69" xfId="0" applyFont="1" applyBorder="1" applyAlignment="1" applyProtection="1">
      <alignment horizontal="right"/>
      <protection locked="0"/>
    </xf>
    <xf numFmtId="3" fontId="3" fillId="0" borderId="69" xfId="0" applyNumberFormat="1" applyFont="1" applyBorder="1" applyAlignment="1" applyProtection="1">
      <alignment horizontal="right" vertical="distributed"/>
      <protection locked="0"/>
    </xf>
    <xf numFmtId="164" fontId="3" fillId="0" borderId="4" xfId="1" applyNumberFormat="1" applyFont="1" applyFill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/>
      <protection locked="0"/>
    </xf>
    <xf numFmtId="0" fontId="3" fillId="0" borderId="70" xfId="0" applyFont="1" applyBorder="1" applyAlignment="1" applyProtection="1">
      <alignment horizontal="right"/>
      <protection locked="0"/>
    </xf>
    <xf numFmtId="164" fontId="3" fillId="0" borderId="69" xfId="1" applyNumberFormat="1" applyFont="1" applyFill="1" applyBorder="1" applyAlignment="1" applyProtection="1">
      <alignment vertical="center"/>
      <protection locked="0"/>
    </xf>
    <xf numFmtId="0" fontId="3" fillId="0" borderId="69" xfId="0" applyFont="1" applyBorder="1" applyProtection="1">
      <protection locked="0"/>
    </xf>
    <xf numFmtId="164" fontId="3" fillId="0" borderId="47" xfId="1" applyNumberFormat="1" applyFont="1" applyFill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wrapText="1"/>
      <protection locked="0"/>
    </xf>
    <xf numFmtId="164" fontId="3" fillId="0" borderId="71" xfId="1" applyNumberFormat="1" applyFont="1" applyFill="1" applyBorder="1" applyAlignment="1" applyProtection="1">
      <alignment horizontal="right" vertical="center"/>
      <protection locked="0"/>
    </xf>
    <xf numFmtId="0" fontId="3" fillId="0" borderId="55" xfId="0" applyFont="1" applyBorder="1" applyAlignment="1" applyProtection="1">
      <alignment horizontal="right" vertical="center"/>
      <protection locked="0"/>
    </xf>
    <xf numFmtId="0" fontId="3" fillId="2" borderId="9" xfId="0" applyFont="1" applyFill="1" applyBorder="1" applyAlignment="1" applyProtection="1">
      <alignment horizontal="center" vertical="distributed"/>
      <protection locked="0"/>
    </xf>
    <xf numFmtId="0" fontId="3" fillId="2" borderId="48" xfId="0" applyFont="1" applyFill="1" applyBorder="1" applyAlignment="1" applyProtection="1">
      <alignment horizontal="right" vertical="center" wrapText="1"/>
      <protection locked="0"/>
    </xf>
    <xf numFmtId="164" fontId="3" fillId="0" borderId="59" xfId="1" applyNumberFormat="1" applyFont="1" applyFill="1" applyBorder="1" applyAlignment="1" applyProtection="1">
      <alignment horizontal="right" vertical="center"/>
      <protection locked="0"/>
    </xf>
    <xf numFmtId="0" fontId="3" fillId="0" borderId="67" xfId="0" applyFont="1" applyBorder="1" applyAlignment="1" applyProtection="1">
      <alignment horizontal="right" vertical="center"/>
      <protection locked="0"/>
    </xf>
    <xf numFmtId="0" fontId="3" fillId="0" borderId="58" xfId="0" applyFont="1" applyBorder="1" applyAlignment="1" applyProtection="1">
      <alignment horizontal="right" vertical="center"/>
      <protection locked="0"/>
    </xf>
    <xf numFmtId="164" fontId="3" fillId="0" borderId="9" xfId="1" applyNumberFormat="1" applyFont="1" applyBorder="1" applyAlignment="1" applyProtection="1">
      <alignment horizontal="right" vertical="center" wrapText="1"/>
      <protection locked="0"/>
    </xf>
    <xf numFmtId="164" fontId="3" fillId="0" borderId="49" xfId="1" applyNumberFormat="1" applyFont="1" applyFill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distributed"/>
      <protection locked="0"/>
    </xf>
    <xf numFmtId="0" fontId="3" fillId="0" borderId="57" xfId="0" applyFont="1" applyBorder="1" applyAlignment="1" applyProtection="1">
      <alignment vertical="distributed" wrapText="1"/>
      <protection locked="0"/>
    </xf>
    <xf numFmtId="165" fontId="3" fillId="0" borderId="71" xfId="1" applyNumberFormat="1" applyFont="1" applyBorder="1" applyAlignment="1" applyProtection="1">
      <alignment vertical="distributed"/>
      <protection locked="0"/>
    </xf>
    <xf numFmtId="164" fontId="3" fillId="0" borderId="71" xfId="1" applyNumberFormat="1" applyFont="1" applyFill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right" vertical="distributed"/>
      <protection locked="0"/>
    </xf>
    <xf numFmtId="0" fontId="3" fillId="0" borderId="52" xfId="0" applyFont="1" applyBorder="1" applyAlignment="1" applyProtection="1">
      <alignment wrapText="1"/>
      <protection locked="0"/>
    </xf>
    <xf numFmtId="0" fontId="3" fillId="0" borderId="56" xfId="0" applyFont="1" applyBorder="1" applyAlignment="1" applyProtection="1">
      <alignment horizontal="center" vertical="distributed"/>
      <protection locked="0"/>
    </xf>
    <xf numFmtId="164" fontId="3" fillId="0" borderId="64" xfId="1" applyNumberFormat="1" applyFont="1" applyFill="1" applyBorder="1" applyAlignment="1" applyProtection="1">
      <alignment vertical="center"/>
      <protection locked="0"/>
    </xf>
    <xf numFmtId="164" fontId="3" fillId="0" borderId="71" xfId="1" applyNumberFormat="1" applyFont="1" applyFill="1" applyBorder="1" applyAlignment="1" applyProtection="1">
      <alignment vertical="center"/>
      <protection locked="0"/>
    </xf>
    <xf numFmtId="0" fontId="4" fillId="0" borderId="63" xfId="0" applyNumberFormat="1" applyFont="1" applyFill="1" applyBorder="1" applyAlignment="1" applyProtection="1">
      <alignment horizontal="center" vertical="center"/>
      <protection locked="0"/>
    </xf>
    <xf numFmtId="164" fontId="4" fillId="0" borderId="42" xfId="1" applyNumberFormat="1" applyFont="1" applyFill="1" applyBorder="1" applyAlignment="1" applyProtection="1">
      <alignment horizontal="center" vertical="center"/>
      <protection locked="0"/>
    </xf>
    <xf numFmtId="0" fontId="3" fillId="0" borderId="40" xfId="0" applyFont="1" applyFill="1" applyBorder="1" applyAlignment="1" applyProtection="1">
      <alignment vertical="center"/>
      <protection locked="0"/>
    </xf>
    <xf numFmtId="0" fontId="3" fillId="0" borderId="28" xfId="0" applyNumberFormat="1" applyFont="1" applyFill="1" applyBorder="1" applyAlignment="1" applyProtection="1">
      <alignment horizontal="center" vertical="center"/>
      <protection locked="0"/>
    </xf>
    <xf numFmtId="0" fontId="3" fillId="2" borderId="28" xfId="0" applyNumberFormat="1" applyFont="1" applyFill="1" applyBorder="1" applyAlignment="1" applyProtection="1">
      <alignment horizontal="center" vertical="center"/>
      <protection locked="0"/>
    </xf>
    <xf numFmtId="0" fontId="3" fillId="0" borderId="45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32" xfId="1" applyNumberFormat="1" applyFont="1" applyFill="1" applyBorder="1" applyAlignment="1" applyProtection="1">
      <alignment horizontal="center" vertical="center"/>
      <protection locked="0"/>
    </xf>
    <xf numFmtId="164" fontId="3" fillId="0" borderId="72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horizontal="center" vertical="center"/>
      <protection locked="0"/>
    </xf>
    <xf numFmtId="164" fontId="3" fillId="2" borderId="7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73" xfId="1" applyNumberFormat="1" applyFont="1" applyFill="1" applyBorder="1" applyAlignment="1" applyProtection="1">
      <alignment vertical="center"/>
      <protection locked="0"/>
    </xf>
    <xf numFmtId="0" fontId="3" fillId="0" borderId="51" xfId="0" applyNumberFormat="1" applyFont="1" applyFill="1" applyBorder="1" applyAlignment="1" applyProtection="1">
      <alignment horizontal="center" vertical="center"/>
      <protection locked="0"/>
    </xf>
    <xf numFmtId="0" fontId="3" fillId="2" borderId="51" xfId="0" applyNumberFormat="1" applyFont="1" applyFill="1" applyBorder="1" applyAlignment="1" applyProtection="1">
      <alignment horizontal="center" vertical="center"/>
      <protection locked="0"/>
    </xf>
    <xf numFmtId="0" fontId="3" fillId="2" borderId="57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51" xfId="1" applyNumberFormat="1" applyFont="1" applyFill="1" applyBorder="1" applyAlignment="1" applyProtection="1">
      <alignment horizontal="center" vertical="center"/>
      <protection locked="0"/>
    </xf>
    <xf numFmtId="0" fontId="3" fillId="0" borderId="35" xfId="0" applyNumberFormat="1" applyFont="1" applyFill="1" applyBorder="1" applyAlignment="1" applyProtection="1">
      <alignment horizontal="center" vertical="center"/>
      <protection locked="0"/>
    </xf>
    <xf numFmtId="0" fontId="3" fillId="2" borderId="35" xfId="0" applyNumberFormat="1" applyFont="1" applyFill="1" applyBorder="1" applyAlignment="1" applyProtection="1">
      <alignment horizontal="center" vertical="center"/>
      <protection locked="0"/>
    </xf>
    <xf numFmtId="0" fontId="3" fillId="2" borderId="38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65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vertical="center"/>
      <protection locked="0"/>
    </xf>
    <xf numFmtId="164" fontId="3" fillId="0" borderId="66" xfId="1" applyNumberFormat="1" applyFont="1" applyFill="1" applyBorder="1" applyAlignment="1" applyProtection="1">
      <alignment vertical="center"/>
      <protection locked="0"/>
    </xf>
    <xf numFmtId="0" fontId="3" fillId="0" borderId="32" xfId="0" applyFont="1" applyFill="1" applyBorder="1" applyAlignment="1" applyProtection="1">
      <alignment vertical="center"/>
      <protection locked="0"/>
    </xf>
    <xf numFmtId="0" fontId="3" fillId="2" borderId="45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28" xfId="1" applyNumberFormat="1" applyFont="1" applyFill="1" applyBorder="1" applyAlignment="1" applyProtection="1">
      <alignment horizontal="center" vertical="center"/>
      <protection locked="0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vertical="center" wrapText="1"/>
      <protection locked="0"/>
    </xf>
    <xf numFmtId="0" fontId="3" fillId="0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16" xfId="1" applyNumberFormat="1" applyFont="1" applyFill="1" applyBorder="1" applyAlignment="1" applyProtection="1">
      <alignment horizontal="center" vertical="center"/>
      <protection locked="0"/>
    </xf>
    <xf numFmtId="164" fontId="3" fillId="0" borderId="74" xfId="1" applyNumberFormat="1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vertical="center"/>
      <protection locked="0"/>
    </xf>
    <xf numFmtId="0" fontId="4" fillId="0" borderId="41" xfId="0" applyNumberFormat="1" applyFont="1" applyFill="1" applyBorder="1" applyAlignment="1" applyProtection="1">
      <alignment horizontal="right" vertical="center"/>
      <protection locked="0"/>
    </xf>
    <xf numFmtId="164" fontId="4" fillId="0" borderId="50" xfId="1" applyNumberFormat="1" applyFont="1" applyFill="1" applyBorder="1" applyAlignment="1" applyProtection="1">
      <alignment vertical="center"/>
      <protection locked="0"/>
    </xf>
    <xf numFmtId="0" fontId="3" fillId="0" borderId="69" xfId="0" applyFont="1" applyFill="1" applyBorder="1" applyAlignment="1" applyProtection="1">
      <alignment horizontal="center" vertical="center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164" fontId="3" fillId="0" borderId="23" xfId="1" applyNumberFormat="1" applyFont="1" applyFill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164" fontId="3" fillId="0" borderId="51" xfId="1" applyNumberFormat="1" applyFont="1" applyBorder="1" applyAlignment="1" applyProtection="1">
      <alignment vertical="center"/>
      <protection locked="0"/>
    </xf>
    <xf numFmtId="164" fontId="3" fillId="0" borderId="54" xfId="1" applyNumberFormat="1" applyFont="1" applyFill="1" applyBorder="1" applyAlignment="1" applyProtection="1">
      <alignment horizontal="center" vertical="center"/>
      <protection locked="0"/>
    </xf>
    <xf numFmtId="41" fontId="3" fillId="0" borderId="53" xfId="1" applyNumberFormat="1" applyFont="1" applyBorder="1" applyAlignment="1" applyProtection="1">
      <alignment vertical="distributed"/>
      <protection locked="0"/>
    </xf>
    <xf numFmtId="0" fontId="3" fillId="0" borderId="51" xfId="0" applyFont="1" applyBorder="1" applyAlignment="1" applyProtection="1">
      <alignment vertical="center"/>
      <protection locked="0"/>
    </xf>
    <xf numFmtId="0" fontId="3" fillId="0" borderId="53" xfId="0" applyFont="1" applyBorder="1" applyProtection="1">
      <protection locked="0"/>
    </xf>
    <xf numFmtId="0" fontId="3" fillId="0" borderId="55" xfId="0" applyFont="1" applyBorder="1" applyProtection="1">
      <protection locked="0"/>
    </xf>
    <xf numFmtId="0" fontId="3" fillId="2" borderId="57" xfId="0" applyFont="1" applyFill="1" applyBorder="1" applyAlignment="1" applyProtection="1">
      <alignment horizontal="right" vertical="center" wrapText="1"/>
      <protection locked="0"/>
    </xf>
    <xf numFmtId="0" fontId="3" fillId="0" borderId="51" xfId="0" applyFont="1" applyBorder="1" applyAlignment="1" applyProtection="1">
      <protection locked="0"/>
    </xf>
    <xf numFmtId="41" fontId="3" fillId="2" borderId="53" xfId="1" applyNumberFormat="1" applyFont="1" applyFill="1" applyBorder="1" applyAlignment="1" applyProtection="1">
      <alignment vertical="distributed"/>
      <protection locked="0"/>
    </xf>
    <xf numFmtId="3" fontId="3" fillId="0" borderId="51" xfId="0" applyNumberFormat="1" applyFont="1" applyBorder="1" applyAlignment="1" applyProtection="1">
      <alignment vertical="distributed"/>
      <protection locked="0"/>
    </xf>
    <xf numFmtId="0" fontId="3" fillId="0" borderId="53" xfId="0" applyFont="1" applyBorder="1" applyAlignment="1" applyProtection="1">
      <alignment vertical="distributed"/>
      <protection locked="0"/>
    </xf>
    <xf numFmtId="0" fontId="3" fillId="0" borderId="55" xfId="0" applyFont="1" applyBorder="1" applyAlignment="1" applyProtection="1">
      <alignment vertical="distributed"/>
      <protection locked="0"/>
    </xf>
    <xf numFmtId="0" fontId="3" fillId="0" borderId="51" xfId="0" applyFont="1" applyBorder="1" applyAlignment="1" applyProtection="1">
      <alignment vertical="distributed"/>
      <protection locked="0"/>
    </xf>
    <xf numFmtId="41" fontId="3" fillId="0" borderId="53" xfId="1" applyNumberFormat="1" applyFont="1" applyFill="1" applyBorder="1" applyAlignment="1" applyProtection="1">
      <alignment vertical="distributed"/>
      <protection locked="0"/>
    </xf>
    <xf numFmtId="41" fontId="3" fillId="2" borderId="51" xfId="1" applyNumberFormat="1" applyFont="1" applyFill="1" applyBorder="1" applyAlignment="1" applyProtection="1">
      <alignment vertical="distributed"/>
      <protection locked="0"/>
    </xf>
    <xf numFmtId="41" fontId="3" fillId="0" borderId="55" xfId="1" applyNumberFormat="1" applyFont="1" applyBorder="1" applyAlignment="1" applyProtection="1">
      <alignment vertical="distributed"/>
      <protection locked="0"/>
    </xf>
    <xf numFmtId="0" fontId="3" fillId="2" borderId="35" xfId="0" applyFont="1" applyFill="1" applyBorder="1" applyAlignment="1" applyProtection="1">
      <alignment horizontal="center" vertical="distributed"/>
      <protection locked="0"/>
    </xf>
    <xf numFmtId="0" fontId="3" fillId="2" borderId="38" xfId="0" applyFont="1" applyFill="1" applyBorder="1" applyAlignment="1" applyProtection="1">
      <alignment horizontal="left" vertical="distributed"/>
      <protection locked="0"/>
    </xf>
    <xf numFmtId="164" fontId="3" fillId="2" borderId="32" xfId="1" applyNumberFormat="1" applyFont="1" applyFill="1" applyBorder="1" applyAlignment="1" applyProtection="1">
      <alignment horizontal="center" vertical="center"/>
      <protection locked="0"/>
    </xf>
    <xf numFmtId="41" fontId="3" fillId="2" borderId="35" xfId="1" applyNumberFormat="1" applyFont="1" applyFill="1" applyBorder="1" applyAlignment="1" applyProtection="1">
      <alignment vertical="distributed"/>
      <protection locked="0"/>
    </xf>
    <xf numFmtId="164" fontId="3" fillId="0" borderId="32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horizontal="center" vertical="center"/>
      <protection locked="0"/>
    </xf>
    <xf numFmtId="164" fontId="3" fillId="0" borderId="32" xfId="0" applyNumberFormat="1" applyFont="1" applyFill="1" applyBorder="1" applyAlignment="1" applyProtection="1">
      <alignment vertical="center"/>
      <protection locked="0"/>
    </xf>
    <xf numFmtId="41" fontId="3" fillId="0" borderId="65" xfId="1" applyNumberFormat="1" applyFont="1" applyBorder="1" applyAlignment="1" applyProtection="1">
      <alignment vertical="distributed"/>
      <protection locked="0"/>
    </xf>
    <xf numFmtId="41" fontId="3" fillId="0" borderId="35" xfId="1" applyNumberFormat="1" applyFont="1" applyBorder="1" applyAlignment="1" applyProtection="1">
      <alignment vertical="distributed"/>
      <protection locked="0"/>
    </xf>
    <xf numFmtId="164" fontId="3" fillId="0" borderId="35" xfId="1" applyNumberFormat="1" applyFont="1" applyBorder="1" applyAlignment="1" applyProtection="1">
      <alignment vertical="distributed"/>
      <protection locked="0"/>
    </xf>
    <xf numFmtId="3" fontId="3" fillId="0" borderId="35" xfId="0" applyNumberFormat="1" applyFont="1" applyBorder="1" applyAlignment="1" applyProtection="1">
      <alignment vertical="distributed"/>
      <protection locked="0"/>
    </xf>
    <xf numFmtId="164" fontId="3" fillId="0" borderId="65" xfId="1" applyNumberFormat="1" applyFont="1" applyBorder="1" applyAlignment="1" applyProtection="1">
      <alignment vertical="center"/>
      <protection locked="0"/>
    </xf>
    <xf numFmtId="0" fontId="3" fillId="0" borderId="66" xfId="0" applyFont="1" applyBorder="1" applyProtection="1">
      <protection locked="0"/>
    </xf>
    <xf numFmtId="0" fontId="3" fillId="0" borderId="32" xfId="0" applyFont="1" applyBorder="1" applyAlignment="1" applyProtection="1">
      <alignment vertical="distributed" wrapText="1"/>
      <protection locked="0"/>
    </xf>
    <xf numFmtId="41" fontId="3" fillId="0" borderId="20" xfId="1" applyNumberFormat="1" applyFont="1" applyBorder="1" applyAlignment="1" applyProtection="1">
      <alignment vertical="distributed"/>
      <protection locked="0"/>
    </xf>
    <xf numFmtId="41" fontId="3" fillId="0" borderId="51" xfId="1" applyNumberFormat="1" applyFont="1" applyBorder="1" applyAlignment="1" applyProtection="1">
      <alignment vertical="distributed"/>
      <protection locked="0"/>
    </xf>
    <xf numFmtId="164" fontId="3" fillId="0" borderId="51" xfId="1" applyNumberFormat="1" applyFont="1" applyBorder="1" applyProtection="1">
      <protection locked="0"/>
    </xf>
    <xf numFmtId="164" fontId="3" fillId="0" borderId="53" xfId="1" applyNumberFormat="1" applyFont="1" applyBorder="1" applyAlignment="1" applyProtection="1">
      <alignment vertical="distributed"/>
      <protection locked="0"/>
    </xf>
    <xf numFmtId="164" fontId="3" fillId="0" borderId="55" xfId="1" applyNumberFormat="1" applyFont="1" applyBorder="1" applyAlignment="1" applyProtection="1">
      <alignment vertical="distributed"/>
      <protection locked="0"/>
    </xf>
    <xf numFmtId="0" fontId="3" fillId="0" borderId="71" xfId="0" applyFont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distributed"/>
      <protection locked="0"/>
    </xf>
    <xf numFmtId="0" fontId="3" fillId="2" borderId="26" xfId="0" applyFont="1" applyFill="1" applyBorder="1" applyAlignment="1" applyProtection="1">
      <alignment horizontal="left" vertical="distributed"/>
      <protection locked="0"/>
    </xf>
    <xf numFmtId="41" fontId="3" fillId="0" borderId="18" xfId="1" applyNumberFormat="1" applyFont="1" applyBorder="1" applyAlignment="1" applyProtection="1">
      <alignment vertical="distributed"/>
      <protection locked="0"/>
    </xf>
    <xf numFmtId="41" fontId="3" fillId="0" borderId="22" xfId="1" applyNumberFormat="1" applyFont="1" applyBorder="1" applyAlignment="1" applyProtection="1">
      <alignment vertical="distributed"/>
      <protection locked="0"/>
    </xf>
    <xf numFmtId="164" fontId="3" fillId="0" borderId="18" xfId="1" applyNumberFormat="1" applyFont="1" applyBorder="1" applyAlignment="1" applyProtection="1">
      <alignment vertical="distributed"/>
      <protection locked="0"/>
    </xf>
    <xf numFmtId="3" fontId="3" fillId="0" borderId="18" xfId="0" applyNumberFormat="1" applyFont="1" applyBorder="1" applyAlignment="1" applyProtection="1">
      <alignment vertical="distributed"/>
      <protection locked="0"/>
    </xf>
    <xf numFmtId="0" fontId="3" fillId="0" borderId="64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65" xfId="0" applyFont="1" applyBorder="1" applyProtection="1">
      <protection locked="0"/>
    </xf>
    <xf numFmtId="0" fontId="3" fillId="0" borderId="16" xfId="0" applyFont="1" applyBorder="1" applyAlignment="1" applyProtection="1">
      <alignment horizontal="center" vertical="distributed"/>
      <protection locked="0"/>
    </xf>
    <xf numFmtId="0" fontId="3" fillId="2" borderId="16" xfId="0" applyFont="1" applyFill="1" applyBorder="1" applyAlignment="1" applyProtection="1">
      <alignment horizontal="center" vertical="distributed"/>
      <protection locked="0"/>
    </xf>
    <xf numFmtId="0" fontId="3" fillId="2" borderId="17" xfId="0" applyFont="1" applyFill="1" applyBorder="1" applyAlignment="1" applyProtection="1">
      <alignment horizontal="left" vertical="distributed"/>
      <protection locked="0"/>
    </xf>
    <xf numFmtId="41" fontId="3" fillId="0" borderId="15" xfId="1" applyNumberFormat="1" applyFont="1" applyBorder="1" applyAlignment="1" applyProtection="1">
      <alignment vertical="distributed"/>
      <protection locked="0"/>
    </xf>
    <xf numFmtId="164" fontId="3" fillId="0" borderId="61" xfId="1" applyNumberFormat="1" applyFont="1" applyFill="1" applyBorder="1" applyAlignment="1" applyProtection="1">
      <alignment horizontal="center" vertical="center"/>
      <protection locked="0"/>
    </xf>
    <xf numFmtId="0" fontId="3" fillId="0" borderId="16" xfId="0" applyFont="1" applyBorder="1" applyProtection="1">
      <protection locked="0"/>
    </xf>
    <xf numFmtId="164" fontId="3" fillId="0" borderId="16" xfId="1" applyNumberFormat="1" applyFont="1" applyBorder="1" applyAlignment="1" applyProtection="1">
      <alignment vertical="distributed"/>
      <protection locked="0"/>
    </xf>
    <xf numFmtId="41" fontId="3" fillId="0" borderId="16" xfId="1" applyNumberFormat="1" applyFont="1" applyBorder="1" applyAlignment="1" applyProtection="1">
      <alignment vertical="distributed"/>
      <protection locked="0"/>
    </xf>
    <xf numFmtId="3" fontId="3" fillId="0" borderId="16" xfId="0" applyNumberFormat="1" applyFont="1" applyBorder="1" applyAlignment="1" applyProtection="1">
      <alignment vertical="distributed"/>
      <protection locked="0"/>
    </xf>
    <xf numFmtId="0" fontId="3" fillId="0" borderId="16" xfId="0" applyFont="1" applyBorder="1" applyAlignment="1" applyProtection="1">
      <alignment wrapText="1"/>
      <protection locked="0"/>
    </xf>
    <xf numFmtId="0" fontId="3" fillId="2" borderId="45" xfId="0" applyFont="1" applyFill="1" applyBorder="1" applyAlignment="1" applyProtection="1">
      <alignment vertical="center" wrapText="1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0" xfId="2" applyNumberFormat="1" applyFont="1" applyFill="1" applyBorder="1" applyAlignment="1" applyProtection="1">
      <alignment horizontal="center" vertical="center"/>
      <protection locked="0"/>
    </xf>
    <xf numFmtId="164" fontId="3" fillId="0" borderId="20" xfId="2" applyNumberFormat="1" applyFont="1" applyFill="1" applyBorder="1" applyAlignment="1" applyProtection="1">
      <alignment vertical="center"/>
      <protection locked="0"/>
    </xf>
    <xf numFmtId="164" fontId="3" fillId="0" borderId="52" xfId="2" applyNumberFormat="1" applyFont="1" applyFill="1" applyBorder="1" applyAlignment="1" applyProtection="1">
      <alignment vertical="center"/>
      <protection locked="0"/>
    </xf>
    <xf numFmtId="164" fontId="3" fillId="0" borderId="56" xfId="2" applyNumberFormat="1" applyFont="1" applyFill="1" applyBorder="1" applyAlignment="1" applyProtection="1">
      <alignment vertical="center"/>
      <protection locked="0"/>
    </xf>
    <xf numFmtId="164" fontId="3" fillId="0" borderId="27" xfId="2" applyNumberFormat="1" applyFont="1" applyFill="1" applyBorder="1" applyAlignment="1" applyProtection="1">
      <alignment horizontal="center" vertical="center"/>
      <protection locked="0"/>
    </xf>
    <xf numFmtId="164" fontId="3" fillId="0" borderId="27" xfId="2" applyNumberFormat="1" applyFont="1" applyFill="1" applyBorder="1" applyAlignment="1" applyProtection="1">
      <alignment vertical="center"/>
      <protection locked="0"/>
    </xf>
    <xf numFmtId="164" fontId="3" fillId="0" borderId="21" xfId="2" applyNumberFormat="1" applyFont="1" applyFill="1" applyBorder="1" applyAlignment="1" applyProtection="1">
      <alignment horizontal="center" vertical="center"/>
      <protection locked="0"/>
    </xf>
    <xf numFmtId="164" fontId="3" fillId="0" borderId="22" xfId="2" applyNumberFormat="1" applyFont="1" applyFill="1" applyBorder="1" applyAlignment="1" applyProtection="1">
      <alignment vertical="center"/>
      <protection locked="0"/>
    </xf>
    <xf numFmtId="164" fontId="3" fillId="0" borderId="23" xfId="2" applyNumberFormat="1" applyFont="1" applyFill="1" applyBorder="1" applyAlignment="1" applyProtection="1">
      <alignment vertical="center"/>
      <protection locked="0"/>
    </xf>
    <xf numFmtId="164" fontId="3" fillId="0" borderId="13" xfId="2" applyNumberFormat="1" applyFont="1" applyFill="1" applyBorder="1" applyAlignment="1" applyProtection="1">
      <alignment horizontal="center" vertical="center"/>
      <protection locked="0"/>
    </xf>
    <xf numFmtId="164" fontId="3" fillId="0" borderId="15" xfId="2" applyNumberFormat="1" applyFont="1" applyFill="1" applyBorder="1" applyAlignment="1" applyProtection="1">
      <alignment vertical="center"/>
      <protection locked="0"/>
    </xf>
    <xf numFmtId="164" fontId="3" fillId="0" borderId="13" xfId="2" applyNumberFormat="1" applyFont="1" applyFill="1" applyBorder="1" applyAlignment="1" applyProtection="1">
      <alignment vertical="center"/>
      <protection locked="0"/>
    </xf>
    <xf numFmtId="164" fontId="3" fillId="0" borderId="12" xfId="2" applyNumberFormat="1" applyFont="1" applyFill="1" applyBorder="1" applyAlignment="1" applyProtection="1">
      <alignment horizontal="center" vertical="center"/>
      <protection locked="0"/>
    </xf>
    <xf numFmtId="164" fontId="3" fillId="0" borderId="60" xfId="2" applyNumberFormat="1" applyFont="1" applyFill="1" applyBorder="1" applyAlignment="1" applyProtection="1">
      <alignment vertical="center"/>
      <protection locked="0"/>
    </xf>
    <xf numFmtId="164" fontId="3" fillId="0" borderId="16" xfId="2" applyNumberFormat="1" applyFont="1" applyFill="1" applyBorder="1" applyAlignment="1" applyProtection="1">
      <alignment vertical="center"/>
      <protection locked="0"/>
    </xf>
    <xf numFmtId="164" fontId="3" fillId="0" borderId="12" xfId="2" applyNumberFormat="1" applyFont="1" applyFill="1" applyBorder="1" applyAlignment="1" applyProtection="1">
      <alignment vertical="center"/>
      <protection locked="0"/>
    </xf>
    <xf numFmtId="164" fontId="3" fillId="0" borderId="14" xfId="2" applyNumberFormat="1" applyFont="1" applyFill="1" applyBorder="1" applyAlignment="1" applyProtection="1">
      <alignment vertical="center"/>
      <protection locked="0"/>
    </xf>
    <xf numFmtId="0" fontId="3" fillId="2" borderId="47" xfId="0" applyFont="1" applyFill="1" applyBorder="1" applyAlignment="1" applyProtection="1">
      <alignment vertical="center" wrapText="1"/>
      <protection locked="0"/>
    </xf>
    <xf numFmtId="0" fontId="3" fillId="2" borderId="38" xfId="0" applyFont="1" applyFill="1" applyBorder="1" applyAlignment="1" applyProtection="1">
      <alignment vertical="center" wrapText="1"/>
      <protection locked="0"/>
    </xf>
    <xf numFmtId="164" fontId="3" fillId="3" borderId="55" xfId="1" applyNumberFormat="1" applyFont="1" applyFill="1" applyBorder="1" applyAlignment="1" applyProtection="1">
      <alignment horizontal="center" vertical="center"/>
      <protection locked="0"/>
    </xf>
    <xf numFmtId="164" fontId="3" fillId="3" borderId="52" xfId="1" applyNumberFormat="1" applyFont="1" applyFill="1" applyBorder="1" applyAlignment="1" applyProtection="1">
      <alignment vertical="center"/>
      <protection locked="0"/>
    </xf>
    <xf numFmtId="164" fontId="3" fillId="3" borderId="54" xfId="1" applyNumberFormat="1" applyFont="1" applyFill="1" applyBorder="1" applyAlignment="1" applyProtection="1">
      <alignment horizontal="center" vertical="center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4" borderId="35" xfId="0" applyFont="1" applyFill="1" applyBorder="1" applyAlignment="1" applyProtection="1">
      <alignment horizontal="center" vertical="center"/>
      <protection locked="0"/>
    </xf>
    <xf numFmtId="164" fontId="3" fillId="3" borderId="25" xfId="1" applyNumberFormat="1" applyFont="1" applyFill="1" applyBorder="1" applyAlignment="1" applyProtection="1">
      <alignment horizontal="center" vertical="center"/>
      <protection locked="0"/>
    </xf>
    <xf numFmtId="164" fontId="3" fillId="3" borderId="27" xfId="1" applyNumberFormat="1" applyFont="1" applyFill="1" applyBorder="1" applyAlignment="1" applyProtection="1">
      <alignment vertical="center"/>
      <protection locked="0"/>
    </xf>
    <xf numFmtId="164" fontId="3" fillId="3" borderId="23" xfId="1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0" borderId="69" xfId="0" applyNumberFormat="1" applyFont="1" applyFill="1" applyBorder="1" applyAlignment="1" applyProtection="1">
      <alignment horizontal="center" vertical="center"/>
      <protection locked="0"/>
    </xf>
    <xf numFmtId="0" fontId="3" fillId="2" borderId="69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31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69" xfId="0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 applyProtection="1">
      <alignment vertical="center" wrapText="1"/>
      <protection locked="0"/>
    </xf>
    <xf numFmtId="0" fontId="3" fillId="0" borderId="29" xfId="0" applyFont="1" applyFill="1" applyBorder="1" applyAlignment="1" applyProtection="1">
      <alignment vertical="center" wrapText="1"/>
      <protection locked="0"/>
    </xf>
    <xf numFmtId="0" fontId="3" fillId="0" borderId="20" xfId="0" applyFont="1" applyFill="1" applyBorder="1" applyAlignment="1" applyProtection="1">
      <alignment horizontal="right" vertical="center" wrapText="1"/>
      <protection locked="0"/>
    </xf>
    <xf numFmtId="164" fontId="4" fillId="0" borderId="30" xfId="1" applyNumberFormat="1" applyFont="1" applyFill="1" applyBorder="1" applyAlignment="1" applyProtection="1">
      <alignment vertical="center"/>
      <protection locked="0"/>
    </xf>
    <xf numFmtId="0" fontId="3" fillId="2" borderId="26" xfId="0" applyFont="1" applyFill="1" applyBorder="1" applyAlignment="1" applyProtection="1">
      <alignment vertical="center" wrapText="1"/>
      <protection locked="0"/>
    </xf>
    <xf numFmtId="0" fontId="3" fillId="2" borderId="26" xfId="0" applyFont="1" applyFill="1" applyBorder="1" applyAlignment="1" applyProtection="1">
      <alignment horizontal="right" vertical="center" wrapText="1"/>
      <protection locked="0"/>
    </xf>
    <xf numFmtId="164" fontId="4" fillId="0" borderId="20" xfId="1" applyNumberFormat="1" applyFont="1" applyFill="1" applyBorder="1" applyAlignment="1" applyProtection="1">
      <alignment vertical="center"/>
      <protection locked="0"/>
    </xf>
    <xf numFmtId="164" fontId="4" fillId="0" borderId="27" xfId="1" applyNumberFormat="1" applyFont="1" applyFill="1" applyBorder="1" applyAlignment="1" applyProtection="1">
      <alignment horizontal="center"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27" xfId="1" applyNumberFormat="1" applyFont="1" applyFill="1" applyBorder="1" applyAlignment="1" applyProtection="1">
      <alignment vertical="center"/>
      <protection locked="0"/>
    </xf>
    <xf numFmtId="164" fontId="4" fillId="0" borderId="21" xfId="1" applyNumberFormat="1" applyFont="1" applyFill="1" applyBorder="1" applyAlignment="1" applyProtection="1">
      <alignment horizontal="center" vertical="center"/>
      <protection locked="0"/>
    </xf>
    <xf numFmtId="164" fontId="4" fillId="0" borderId="23" xfId="1" applyNumberFormat="1" applyFont="1" applyFill="1" applyBorder="1" applyAlignment="1" applyProtection="1">
      <alignment vertical="center"/>
      <protection locked="0"/>
    </xf>
    <xf numFmtId="164" fontId="4" fillId="0" borderId="8" xfId="1" applyNumberFormat="1" applyFont="1" applyFill="1" applyBorder="1" applyAlignment="1" applyProtection="1">
      <alignment vertical="center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vertical="center" wrapText="1"/>
      <protection locked="0"/>
    </xf>
    <xf numFmtId="164" fontId="4" fillId="0" borderId="30" xfId="1" applyNumberFormat="1" applyFont="1" applyFill="1" applyBorder="1" applyAlignment="1" applyProtection="1">
      <alignment horizontal="center" vertical="center"/>
      <protection locked="0"/>
    </xf>
    <xf numFmtId="164" fontId="4" fillId="0" borderId="43" xfId="1" applyNumberFormat="1" applyFont="1" applyFill="1" applyBorder="1" applyAlignment="1" applyProtection="1">
      <alignment horizontal="center" vertical="center"/>
      <protection locked="0"/>
    </xf>
    <xf numFmtId="164" fontId="4" fillId="0" borderId="45" xfId="1" applyNumberFormat="1" applyFont="1" applyFill="1" applyBorder="1" applyAlignment="1" applyProtection="1">
      <alignment vertical="center"/>
      <protection locked="0"/>
    </xf>
    <xf numFmtId="164" fontId="4" fillId="0" borderId="33" xfId="1" applyNumberFormat="1" applyFont="1" applyFill="1" applyBorder="1" applyAlignment="1" applyProtection="1">
      <alignment vertical="center"/>
      <protection locked="0"/>
    </xf>
    <xf numFmtId="164" fontId="4" fillId="0" borderId="34" xfId="1" applyNumberFormat="1" applyFont="1" applyFill="1" applyBorder="1" applyAlignment="1" applyProtection="1">
      <alignment vertical="center"/>
      <protection locked="0"/>
    </xf>
    <xf numFmtId="164" fontId="4" fillId="0" borderId="43" xfId="1" applyNumberFormat="1" applyFont="1" applyFill="1" applyBorder="1" applyAlignment="1" applyProtection="1">
      <alignment vertical="center"/>
      <protection locked="0"/>
    </xf>
    <xf numFmtId="164" fontId="4" fillId="0" borderId="62" xfId="1" applyNumberFormat="1" applyFont="1" applyFill="1" applyBorder="1" applyAlignment="1" applyProtection="1">
      <alignment vertical="center"/>
      <protection locked="0"/>
    </xf>
    <xf numFmtId="164" fontId="4" fillId="0" borderId="37" xfId="1" applyNumberFormat="1" applyFont="1" applyFill="1" applyBorder="1" applyAlignment="1" applyProtection="1">
      <alignment vertical="center"/>
      <protection locked="0"/>
    </xf>
    <xf numFmtId="164" fontId="4" fillId="0" borderId="28" xfId="1" applyNumberFormat="1" applyFont="1" applyFill="1" applyBorder="1" applyAlignment="1" applyProtection="1">
      <alignment vertical="center"/>
      <protection locked="0"/>
    </xf>
    <xf numFmtId="164" fontId="4" fillId="0" borderId="31" xfId="1" applyNumberFormat="1" applyFont="1" applyFill="1" applyBorder="1" applyAlignment="1" applyProtection="1">
      <alignment vertical="center"/>
      <protection locked="0"/>
    </xf>
    <xf numFmtId="164" fontId="4" fillId="0" borderId="36" xfId="1" applyNumberFormat="1" applyFont="1" applyFill="1" applyBorder="1" applyAlignment="1" applyProtection="1">
      <alignment vertical="center"/>
      <protection locked="0"/>
    </xf>
    <xf numFmtId="0" fontId="4" fillId="0" borderId="30" xfId="0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3" fillId="0" borderId="51" xfId="0" applyFont="1" applyBorder="1" applyAlignment="1"/>
    <xf numFmtId="0" fontId="3" fillId="0" borderId="51" xfId="0" applyFont="1" applyBorder="1" applyAlignment="1">
      <alignment vertical="center"/>
    </xf>
    <xf numFmtId="0" fontId="3" fillId="0" borderId="51" xfId="0" applyFont="1" applyBorder="1"/>
    <xf numFmtId="0" fontId="3" fillId="0" borderId="56" xfId="0" applyFont="1" applyBorder="1"/>
    <xf numFmtId="164" fontId="4" fillId="0" borderId="75" xfId="1" applyNumberFormat="1" applyFont="1" applyBorder="1" applyAlignment="1">
      <alignment vertical="center"/>
    </xf>
    <xf numFmtId="164" fontId="4" fillId="0" borderId="39" xfId="1" applyNumberFormat="1" applyFont="1" applyBorder="1" applyAlignment="1">
      <alignment vertical="center"/>
    </xf>
    <xf numFmtId="164" fontId="4" fillId="0" borderId="50" xfId="1" applyNumberFormat="1" applyFont="1" applyBorder="1" applyAlignment="1">
      <alignment vertical="center"/>
    </xf>
    <xf numFmtId="164" fontId="4" fillId="0" borderId="40" xfId="1" applyNumberFormat="1" applyFont="1" applyBorder="1" applyAlignment="1">
      <alignment vertical="center"/>
    </xf>
    <xf numFmtId="43" fontId="4" fillId="0" borderId="76" xfId="1" applyFont="1" applyBorder="1" applyAlignment="1">
      <alignment vertical="center"/>
    </xf>
    <xf numFmtId="164" fontId="4" fillId="0" borderId="77" xfId="1" applyNumberFormat="1" applyFont="1" applyBorder="1" applyAlignment="1">
      <alignment vertical="center"/>
    </xf>
    <xf numFmtId="164" fontId="4" fillId="0" borderId="40" xfId="1" applyNumberFormat="1" applyFont="1" applyBorder="1"/>
    <xf numFmtId="164" fontId="4" fillId="0" borderId="67" xfId="1" applyNumberFormat="1" applyFont="1" applyBorder="1" applyAlignment="1">
      <alignment vertical="center"/>
    </xf>
    <xf numFmtId="164" fontId="4" fillId="0" borderId="48" xfId="1" applyNumberFormat="1" applyFont="1" applyBorder="1" applyAlignment="1">
      <alignment vertical="center"/>
    </xf>
    <xf numFmtId="164" fontId="4" fillId="0" borderId="59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43" fontId="4" fillId="0" borderId="58" xfId="1" applyFont="1" applyBorder="1" applyAlignment="1">
      <alignment vertical="center"/>
    </xf>
    <xf numFmtId="164" fontId="4" fillId="0" borderId="9" xfId="1" applyNumberFormat="1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39" xfId="0" applyNumberFormat="1" applyFont="1" applyFill="1" applyBorder="1" applyAlignment="1" applyProtection="1">
      <alignment horizontal="center" vertical="center"/>
      <protection locked="0"/>
    </xf>
    <xf numFmtId="0" fontId="4" fillId="0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63" xfId="0" applyNumberFormat="1" applyFont="1" applyFill="1" applyBorder="1" applyAlignment="1" applyProtection="1">
      <alignment horizontal="center" vertical="center"/>
      <protection locked="0"/>
    </xf>
    <xf numFmtId="0" fontId="4" fillId="0" borderId="50" xfId="0" applyNumberFormat="1" applyFont="1" applyFill="1" applyBorder="1" applyAlignment="1" applyProtection="1">
      <alignment horizontal="center" vertical="center"/>
      <protection locked="0"/>
    </xf>
    <xf numFmtId="0" fontId="4" fillId="0" borderId="41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49" xfId="0" applyNumberFormat="1" applyFont="1" applyFill="1" applyBorder="1" applyAlignment="1" applyProtection="1">
      <alignment horizontal="center" vertical="center"/>
      <protection locked="0"/>
    </xf>
    <xf numFmtId="0" fontId="4" fillId="0" borderId="59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48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46" xfId="0" applyNumberFormat="1" applyFont="1" applyFill="1" applyBorder="1" applyAlignment="1" applyProtection="1">
      <alignment horizontal="center" vertical="center"/>
      <protection locked="0"/>
    </xf>
    <xf numFmtId="0" fontId="4" fillId="0" borderId="3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0" fontId="4" fillId="0" borderId="1" xfId="0" applyFont="1" applyFill="1" applyBorder="1" applyAlignment="1" applyProtection="1">
      <alignment horizontal="center" vertical="top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4" fillId="0" borderId="3" xfId="0" applyFont="1" applyFill="1" applyBorder="1" applyAlignment="1" applyProtection="1">
      <alignment vertical="top" wrapText="1"/>
      <protection locked="0"/>
    </xf>
    <xf numFmtId="0" fontId="4" fillId="0" borderId="11" xfId="0" applyFont="1" applyFill="1" applyBorder="1" applyAlignment="1" applyProtection="1">
      <alignment vertical="top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4" fillId="0" borderId="5" xfId="0" applyFont="1" applyFill="1" applyBorder="1" applyAlignment="1" applyProtection="1">
      <alignment horizontal="center" vertical="top"/>
      <protection locked="0"/>
    </xf>
    <xf numFmtId="0" fontId="4" fillId="0" borderId="3" xfId="0" applyFont="1" applyFill="1" applyBorder="1" applyAlignment="1" applyProtection="1">
      <alignment horizontal="center" vertical="top" wrapText="1"/>
      <protection locked="0"/>
    </xf>
    <xf numFmtId="0" fontId="4" fillId="0" borderId="11" xfId="0" applyFont="1" applyFill="1" applyBorder="1" applyAlignment="1" applyProtection="1">
      <alignment horizontal="center" vertical="top"/>
      <protection locked="0"/>
    </xf>
    <xf numFmtId="0" fontId="4" fillId="0" borderId="6" xfId="0" applyFont="1" applyFill="1" applyBorder="1" applyAlignment="1" applyProtection="1">
      <alignment horizontal="center" vertical="top"/>
      <protection locked="0"/>
    </xf>
    <xf numFmtId="0" fontId="3" fillId="0" borderId="7" xfId="0" applyFont="1" applyFill="1" applyBorder="1" applyProtection="1">
      <protection locked="0"/>
    </xf>
    <xf numFmtId="0" fontId="4" fillId="0" borderId="7" xfId="0" applyFont="1" applyFill="1" applyBorder="1" applyAlignment="1" applyProtection="1">
      <alignment horizontal="center" vertical="top"/>
      <protection locked="0"/>
    </xf>
    <xf numFmtId="0" fontId="4" fillId="0" borderId="3" xfId="0" applyFont="1" applyFill="1" applyBorder="1" applyAlignment="1" applyProtection="1">
      <alignment horizontal="center" vertical="top"/>
      <protection locked="0"/>
    </xf>
    <xf numFmtId="0" fontId="3" fillId="0" borderId="11" xfId="0" applyFont="1" applyFill="1" applyBorder="1" applyProtection="1">
      <protection locked="0"/>
    </xf>
  </cellXfs>
  <cellStyles count="6">
    <cellStyle name="Comma" xfId="1" builtinId="3"/>
    <cellStyle name="Comma 2" xfId="3"/>
    <cellStyle name="Comma 3" xfId="2"/>
    <cellStyle name="Excel Built-in Normal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AG284"/>
  <sheetViews>
    <sheetView rightToLeft="1" tabSelected="1" zoomScale="60" zoomScaleNormal="60" zoomScaleSheetLayoutView="69" workbookViewId="0">
      <pane ySplit="4" topLeftCell="A5" activePane="bottomLeft" state="frozen"/>
      <selection activeCell="I105" sqref="I105"/>
      <selection pane="bottomLeft" sqref="A1:AF257"/>
    </sheetView>
  </sheetViews>
  <sheetFormatPr defaultRowHeight="23.25" outlineLevelRow="2" x14ac:dyDescent="0.35"/>
  <cols>
    <col min="1" max="1" width="7.28515625" style="542" customWidth="1"/>
    <col min="2" max="2" width="8.85546875" style="3" customWidth="1"/>
    <col min="3" max="3" width="37" style="543" customWidth="1"/>
    <col min="4" max="4" width="13.140625" style="542" customWidth="1"/>
    <col min="5" max="5" width="13" style="544" customWidth="1"/>
    <col min="6" max="6" width="14.5703125" style="545" bestFit="1" customWidth="1"/>
    <col min="7" max="7" width="12.42578125" style="542" customWidth="1"/>
    <col min="8" max="8" width="13.140625" style="543" customWidth="1"/>
    <col min="9" max="9" width="14.42578125" style="543" bestFit="1" customWidth="1"/>
    <col min="10" max="10" width="12.42578125" style="543" customWidth="1"/>
    <col min="11" max="12" width="12.7109375" style="543" customWidth="1"/>
    <col min="13" max="13" width="12" style="543" customWidth="1"/>
    <col min="14" max="14" width="10.5703125" style="543" customWidth="1"/>
    <col min="15" max="15" width="10.85546875" style="543" customWidth="1"/>
    <col min="16" max="16" width="11.7109375" style="543" customWidth="1"/>
    <col min="17" max="17" width="12.5703125" style="543" customWidth="1"/>
    <col min="18" max="18" width="14.42578125" style="543" bestFit="1" customWidth="1"/>
    <col min="19" max="19" width="11.28515625" style="543" customWidth="1"/>
    <col min="20" max="20" width="12.85546875" style="543" customWidth="1"/>
    <col min="21" max="21" width="20.28515625" style="543" hidden="1" customWidth="1"/>
    <col min="22" max="22" width="12.28515625" style="543" customWidth="1"/>
    <col min="23" max="23" width="10.5703125" style="543" customWidth="1"/>
    <col min="24" max="24" width="10.85546875" style="543" customWidth="1"/>
    <col min="25" max="25" width="13.28515625" style="543" customWidth="1"/>
    <col min="26" max="26" width="9.5703125" style="543" customWidth="1"/>
    <col min="27" max="27" width="9.42578125" style="543" customWidth="1"/>
    <col min="28" max="28" width="10.28515625" style="543" customWidth="1"/>
    <col min="29" max="29" width="13" style="543" customWidth="1"/>
    <col min="30" max="30" width="10.7109375" style="543" customWidth="1"/>
    <col min="31" max="31" width="14.140625" style="543" customWidth="1"/>
    <col min="32" max="32" width="49.7109375" style="543" customWidth="1"/>
    <col min="33" max="34" width="9.140625" style="1" customWidth="1"/>
    <col min="35" max="35" width="4.140625" style="1" customWidth="1"/>
    <col min="36" max="36" width="0.140625" style="1" customWidth="1"/>
    <col min="37" max="16384" width="9.140625" style="1"/>
  </cols>
  <sheetData>
    <row r="1" spans="1:32" ht="21.95" customHeight="1" x14ac:dyDescent="0.4">
      <c r="A1" s="563" t="s">
        <v>0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563"/>
      <c r="AA1" s="563"/>
      <c r="AB1" s="563"/>
      <c r="AC1" s="563"/>
      <c r="AD1" s="563"/>
      <c r="AE1" s="563"/>
      <c r="AF1" s="563"/>
    </row>
    <row r="2" spans="1:32" ht="21.95" customHeight="1" thickBot="1" x14ac:dyDescent="0.4">
      <c r="A2" s="2"/>
      <c r="C2" s="4"/>
      <c r="D2" s="2"/>
      <c r="E2" s="5"/>
      <c r="F2" s="6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21.95" customHeight="1" x14ac:dyDescent="0.35">
      <c r="A3" s="564" t="s">
        <v>1</v>
      </c>
      <c r="B3" s="566" t="s">
        <v>2</v>
      </c>
      <c r="C3" s="7" t="s">
        <v>3</v>
      </c>
      <c r="D3" s="7" t="s">
        <v>4</v>
      </c>
      <c r="E3" s="568" t="s">
        <v>5</v>
      </c>
      <c r="F3" s="570" t="s">
        <v>6</v>
      </c>
      <c r="G3" s="572" t="s">
        <v>7</v>
      </c>
      <c r="H3" s="573"/>
      <c r="I3" s="574" t="s">
        <v>8</v>
      </c>
      <c r="J3" s="576" t="s">
        <v>9</v>
      </c>
      <c r="K3" s="577"/>
      <c r="L3" s="577"/>
      <c r="M3" s="577"/>
      <c r="N3" s="577"/>
      <c r="O3" s="577"/>
      <c r="P3" s="577"/>
      <c r="Q3" s="577"/>
      <c r="R3" s="577"/>
      <c r="S3" s="577"/>
      <c r="T3" s="577"/>
      <c r="U3" s="8"/>
      <c r="V3" s="576" t="s">
        <v>10</v>
      </c>
      <c r="W3" s="578"/>
      <c r="X3" s="578"/>
      <c r="Y3" s="578"/>
      <c r="Z3" s="578"/>
      <c r="AA3" s="578"/>
      <c r="AB3" s="578"/>
      <c r="AC3" s="578"/>
      <c r="AD3" s="578"/>
      <c r="AE3" s="573"/>
      <c r="AF3" s="579" t="s">
        <v>11</v>
      </c>
    </row>
    <row r="4" spans="1:32" ht="69" customHeight="1" thickBot="1" x14ac:dyDescent="0.4">
      <c r="A4" s="565"/>
      <c r="B4" s="567"/>
      <c r="C4" s="9"/>
      <c r="D4" s="10" t="s">
        <v>12</v>
      </c>
      <c r="E4" s="569"/>
      <c r="F4" s="571"/>
      <c r="G4" s="11">
        <v>2017</v>
      </c>
      <c r="H4" s="12">
        <v>2018</v>
      </c>
      <c r="I4" s="575"/>
      <c r="J4" s="13" t="s">
        <v>13</v>
      </c>
      <c r="K4" s="14" t="s">
        <v>14</v>
      </c>
      <c r="L4" s="15" t="s">
        <v>15</v>
      </c>
      <c r="M4" s="15" t="s">
        <v>16</v>
      </c>
      <c r="N4" s="15" t="s">
        <v>17</v>
      </c>
      <c r="O4" s="15" t="s">
        <v>18</v>
      </c>
      <c r="P4" s="15" t="s">
        <v>19</v>
      </c>
      <c r="Q4" s="15" t="s">
        <v>20</v>
      </c>
      <c r="R4" s="15" t="s">
        <v>21</v>
      </c>
      <c r="S4" s="16" t="s">
        <v>22</v>
      </c>
      <c r="T4" s="17" t="s">
        <v>23</v>
      </c>
      <c r="U4" s="18" t="s">
        <v>11</v>
      </c>
      <c r="V4" s="13" t="s">
        <v>13</v>
      </c>
      <c r="W4" s="14" t="s">
        <v>14</v>
      </c>
      <c r="X4" s="15" t="s">
        <v>15</v>
      </c>
      <c r="Y4" s="15" t="s">
        <v>16</v>
      </c>
      <c r="Z4" s="15" t="s">
        <v>17</v>
      </c>
      <c r="AA4" s="15" t="s">
        <v>18</v>
      </c>
      <c r="AB4" s="15" t="s">
        <v>19</v>
      </c>
      <c r="AC4" s="15" t="s">
        <v>21</v>
      </c>
      <c r="AD4" s="15" t="s">
        <v>24</v>
      </c>
      <c r="AE4" s="19" t="s">
        <v>25</v>
      </c>
      <c r="AF4" s="580"/>
    </row>
    <row r="5" spans="1:32" ht="45" customHeight="1" outlineLevel="2" x14ac:dyDescent="0.35">
      <c r="A5" s="20"/>
      <c r="B5" s="21"/>
      <c r="C5" s="22" t="s">
        <v>26</v>
      </c>
      <c r="D5" s="23"/>
      <c r="E5" s="24"/>
      <c r="F5" s="24">
        <f>I5+E5</f>
        <v>17827</v>
      </c>
      <c r="G5" s="25">
        <f>T5</f>
        <v>17827</v>
      </c>
      <c r="H5" s="26">
        <f>AE5</f>
        <v>0</v>
      </c>
      <c r="I5" s="27">
        <f>SUM(G5:H5)</f>
        <v>17827</v>
      </c>
      <c r="J5" s="28">
        <v>7282</v>
      </c>
      <c r="K5" s="29">
        <v>2582</v>
      </c>
      <c r="L5" s="29">
        <v>7528</v>
      </c>
      <c r="M5" s="30"/>
      <c r="N5" s="30"/>
      <c r="O5" s="29">
        <v>435</v>
      </c>
      <c r="P5" s="31"/>
      <c r="Q5" s="31"/>
      <c r="R5" s="31">
        <f>SUM(J5:P5)</f>
        <v>17827</v>
      </c>
      <c r="S5" s="31"/>
      <c r="T5" s="32">
        <f>SUM(Q5:S5)</f>
        <v>17827</v>
      </c>
      <c r="U5" s="33"/>
      <c r="V5" s="34"/>
      <c r="W5" s="35"/>
      <c r="X5" s="31"/>
      <c r="Y5" s="31"/>
      <c r="Z5" s="31"/>
      <c r="AA5" s="31"/>
      <c r="AB5" s="31"/>
      <c r="AC5" s="31">
        <f>SUM(V5:AB5)</f>
        <v>0</v>
      </c>
      <c r="AD5" s="31"/>
      <c r="AE5" s="36">
        <f>SUM(AC5:AD5)</f>
        <v>0</v>
      </c>
      <c r="AF5" s="37"/>
    </row>
    <row r="6" spans="1:32" ht="45" customHeight="1" outlineLevel="2" thickBot="1" x14ac:dyDescent="0.4">
      <c r="A6" s="38"/>
      <c r="B6" s="39"/>
      <c r="C6" s="40" t="s">
        <v>27</v>
      </c>
      <c r="D6" s="41"/>
      <c r="E6" s="42"/>
      <c r="F6" s="43">
        <f>I6+E6</f>
        <v>19767</v>
      </c>
      <c r="G6" s="44">
        <f>T6</f>
        <v>19767</v>
      </c>
      <c r="H6" s="45">
        <f>AE6</f>
        <v>0</v>
      </c>
      <c r="I6" s="46">
        <f>SUM(G6:H6)</f>
        <v>19767</v>
      </c>
      <c r="J6" s="47">
        <v>19767</v>
      </c>
      <c r="K6" s="48"/>
      <c r="L6" s="48"/>
      <c r="M6" s="48"/>
      <c r="N6" s="48"/>
      <c r="O6" s="48"/>
      <c r="P6" s="48"/>
      <c r="Q6" s="49"/>
      <c r="R6" s="49">
        <f>SUM(J6:P6)</f>
        <v>19767</v>
      </c>
      <c r="S6" s="48"/>
      <c r="T6" s="32">
        <f>SUM(Q6:S6)</f>
        <v>19767</v>
      </c>
      <c r="U6" s="50"/>
      <c r="V6" s="47"/>
      <c r="W6" s="51"/>
      <c r="X6" s="48"/>
      <c r="Y6" s="48"/>
      <c r="Z6" s="48"/>
      <c r="AA6" s="48"/>
      <c r="AB6" s="48"/>
      <c r="AC6" s="49">
        <f>SUM(V6:AB6)</f>
        <v>0</v>
      </c>
      <c r="AD6" s="48"/>
      <c r="AE6" s="52">
        <f>SUM(AC6:AD6)</f>
        <v>0</v>
      </c>
      <c r="AF6" s="53"/>
    </row>
    <row r="7" spans="1:32" ht="45" customHeight="1" outlineLevel="1" thickBot="1" x14ac:dyDescent="0.4">
      <c r="A7" s="546" t="s">
        <v>28</v>
      </c>
      <c r="B7" s="547"/>
      <c r="C7" s="547"/>
      <c r="D7" s="54">
        <f t="shared" ref="D7:T7" si="0">SUBTOTAL(9,D5:D6)</f>
        <v>0</v>
      </c>
      <c r="E7" s="55">
        <f t="shared" si="0"/>
        <v>0</v>
      </c>
      <c r="F7" s="55">
        <f t="shared" si="0"/>
        <v>37594</v>
      </c>
      <c r="G7" s="54">
        <f t="shared" si="0"/>
        <v>37594</v>
      </c>
      <c r="H7" s="55">
        <f t="shared" si="0"/>
        <v>0</v>
      </c>
      <c r="I7" s="56">
        <f t="shared" si="0"/>
        <v>37594</v>
      </c>
      <c r="J7" s="55">
        <f t="shared" si="0"/>
        <v>27049</v>
      </c>
      <c r="K7" s="55">
        <f t="shared" si="0"/>
        <v>2582</v>
      </c>
      <c r="L7" s="55">
        <f t="shared" si="0"/>
        <v>7528</v>
      </c>
      <c r="M7" s="55">
        <f t="shared" si="0"/>
        <v>0</v>
      </c>
      <c r="N7" s="55">
        <f t="shared" si="0"/>
        <v>0</v>
      </c>
      <c r="O7" s="55">
        <f t="shared" si="0"/>
        <v>435</v>
      </c>
      <c r="P7" s="55">
        <f t="shared" si="0"/>
        <v>0</v>
      </c>
      <c r="Q7" s="55">
        <f t="shared" si="0"/>
        <v>0</v>
      </c>
      <c r="R7" s="55">
        <f t="shared" si="0"/>
        <v>37594</v>
      </c>
      <c r="S7" s="55">
        <f t="shared" si="0"/>
        <v>0</v>
      </c>
      <c r="T7" s="57">
        <f t="shared" si="0"/>
        <v>37594</v>
      </c>
      <c r="U7" s="57"/>
      <c r="V7" s="55">
        <f t="shared" ref="V7:AE7" si="1">SUBTOTAL(9,V5:V6)</f>
        <v>0</v>
      </c>
      <c r="W7" s="55">
        <f t="shared" si="1"/>
        <v>0</v>
      </c>
      <c r="X7" s="55">
        <f t="shared" si="1"/>
        <v>0</v>
      </c>
      <c r="Y7" s="55">
        <f t="shared" si="1"/>
        <v>0</v>
      </c>
      <c r="Z7" s="55">
        <f t="shared" si="1"/>
        <v>0</v>
      </c>
      <c r="AA7" s="55">
        <f t="shared" si="1"/>
        <v>0</v>
      </c>
      <c r="AB7" s="55">
        <f t="shared" si="1"/>
        <v>0</v>
      </c>
      <c r="AC7" s="55">
        <f t="shared" si="1"/>
        <v>0</v>
      </c>
      <c r="AD7" s="55">
        <f t="shared" si="1"/>
        <v>0</v>
      </c>
      <c r="AE7" s="55">
        <f t="shared" si="1"/>
        <v>0</v>
      </c>
      <c r="AF7" s="58"/>
    </row>
    <row r="8" spans="1:32" ht="46.5" outlineLevel="2" x14ac:dyDescent="0.35">
      <c r="A8" s="59">
        <v>710</v>
      </c>
      <c r="B8" s="39">
        <v>3523</v>
      </c>
      <c r="C8" s="40" t="s">
        <v>29</v>
      </c>
      <c r="D8" s="60">
        <v>3227</v>
      </c>
      <c r="E8" s="61">
        <v>1614</v>
      </c>
      <c r="F8" s="62">
        <f t="shared" ref="F8:F14" si="2">I8+E8</f>
        <v>2114</v>
      </c>
      <c r="G8" s="63">
        <f t="shared" ref="G8:G14" si="3">T8</f>
        <v>250</v>
      </c>
      <c r="H8" s="62">
        <f t="shared" ref="H8:H14" si="4">AE8</f>
        <v>250</v>
      </c>
      <c r="I8" s="64">
        <f t="shared" ref="I8:I14" si="5">SUM(G8:H8)</f>
        <v>500</v>
      </c>
      <c r="J8" s="65">
        <v>250</v>
      </c>
      <c r="K8" s="66"/>
      <c r="L8" s="66"/>
      <c r="M8" s="66"/>
      <c r="N8" s="66"/>
      <c r="O8" s="66"/>
      <c r="P8" s="66"/>
      <c r="Q8" s="66"/>
      <c r="R8" s="66">
        <f t="shared" ref="R8:R14" si="6">SUM(J8:P8)</f>
        <v>250</v>
      </c>
      <c r="S8" s="66"/>
      <c r="T8" s="67">
        <f t="shared" ref="T8:T14" si="7">SUM(Q8:S8)</f>
        <v>250</v>
      </c>
      <c r="U8" s="68"/>
      <c r="V8" s="65">
        <v>250</v>
      </c>
      <c r="W8" s="69"/>
      <c r="X8" s="66"/>
      <c r="Y8" s="66"/>
      <c r="Z8" s="66"/>
      <c r="AA8" s="66"/>
      <c r="AB8" s="66"/>
      <c r="AC8" s="66">
        <f t="shared" ref="AC8:AC14" si="8">SUM(V8:AB8)</f>
        <v>250</v>
      </c>
      <c r="AD8" s="66"/>
      <c r="AE8" s="70">
        <f t="shared" ref="AE8:AE14" si="9">SUM(AC8:AD8)</f>
        <v>250</v>
      </c>
      <c r="AF8" s="71" t="s">
        <v>30</v>
      </c>
    </row>
    <row r="9" spans="1:32" ht="28.5" customHeight="1" outlineLevel="2" x14ac:dyDescent="0.35">
      <c r="A9" s="59">
        <v>710</v>
      </c>
      <c r="B9" s="39">
        <v>3451</v>
      </c>
      <c r="C9" s="40" t="s">
        <v>31</v>
      </c>
      <c r="D9" s="72">
        <v>780</v>
      </c>
      <c r="E9" s="62">
        <v>780</v>
      </c>
      <c r="F9" s="62">
        <f t="shared" si="2"/>
        <v>900</v>
      </c>
      <c r="G9" s="63">
        <f t="shared" si="3"/>
        <v>120</v>
      </c>
      <c r="H9" s="62">
        <f t="shared" si="4"/>
        <v>0</v>
      </c>
      <c r="I9" s="64">
        <f t="shared" si="5"/>
        <v>120</v>
      </c>
      <c r="J9" s="65">
        <v>120</v>
      </c>
      <c r="K9" s="66"/>
      <c r="L9" s="66"/>
      <c r="M9" s="66"/>
      <c r="N9" s="66"/>
      <c r="O9" s="66"/>
      <c r="P9" s="66"/>
      <c r="Q9" s="66"/>
      <c r="R9" s="66">
        <f t="shared" si="6"/>
        <v>120</v>
      </c>
      <c r="S9" s="66"/>
      <c r="T9" s="67">
        <f t="shared" si="7"/>
        <v>120</v>
      </c>
      <c r="U9" s="68"/>
      <c r="V9" s="65"/>
      <c r="W9" s="69"/>
      <c r="X9" s="66"/>
      <c r="Y9" s="66"/>
      <c r="Z9" s="66"/>
      <c r="AA9" s="66"/>
      <c r="AB9" s="66"/>
      <c r="AC9" s="66">
        <f t="shared" si="8"/>
        <v>0</v>
      </c>
      <c r="AD9" s="66"/>
      <c r="AE9" s="70">
        <f t="shared" si="9"/>
        <v>0</v>
      </c>
      <c r="AF9" s="73"/>
    </row>
    <row r="10" spans="1:32" ht="34.5" customHeight="1" outlineLevel="2" x14ac:dyDescent="0.35">
      <c r="A10" s="59">
        <v>710</v>
      </c>
      <c r="B10" s="39">
        <v>3452</v>
      </c>
      <c r="C10" s="40" t="s">
        <v>32</v>
      </c>
      <c r="D10" s="72">
        <v>1923</v>
      </c>
      <c r="E10" s="62">
        <v>1923</v>
      </c>
      <c r="F10" s="62">
        <f t="shared" si="2"/>
        <v>2443</v>
      </c>
      <c r="G10" s="63">
        <f t="shared" si="3"/>
        <v>520</v>
      </c>
      <c r="H10" s="62">
        <f t="shared" si="4"/>
        <v>0</v>
      </c>
      <c r="I10" s="64">
        <f t="shared" si="5"/>
        <v>520</v>
      </c>
      <c r="J10" s="65">
        <v>520</v>
      </c>
      <c r="K10" s="66"/>
      <c r="L10" s="66"/>
      <c r="M10" s="66"/>
      <c r="N10" s="66"/>
      <c r="O10" s="66"/>
      <c r="P10" s="66"/>
      <c r="Q10" s="66"/>
      <c r="R10" s="66">
        <f t="shared" si="6"/>
        <v>520</v>
      </c>
      <c r="S10" s="66"/>
      <c r="T10" s="67">
        <f t="shared" si="7"/>
        <v>520</v>
      </c>
      <c r="U10" s="68"/>
      <c r="V10" s="65"/>
      <c r="W10" s="69"/>
      <c r="X10" s="66"/>
      <c r="Y10" s="66"/>
      <c r="Z10" s="66"/>
      <c r="AA10" s="66"/>
      <c r="AB10" s="66"/>
      <c r="AC10" s="66">
        <f t="shared" si="8"/>
        <v>0</v>
      </c>
      <c r="AD10" s="66"/>
      <c r="AE10" s="70">
        <f t="shared" si="9"/>
        <v>0</v>
      </c>
      <c r="AF10" s="73"/>
    </row>
    <row r="11" spans="1:32" ht="46.5" outlineLevel="2" x14ac:dyDescent="0.35">
      <c r="A11" s="59">
        <v>710</v>
      </c>
      <c r="B11" s="74">
        <v>3870</v>
      </c>
      <c r="C11" s="40" t="s">
        <v>33</v>
      </c>
      <c r="D11" s="72"/>
      <c r="E11" s="62"/>
      <c r="F11" s="62">
        <f t="shared" si="2"/>
        <v>25</v>
      </c>
      <c r="G11" s="63">
        <f t="shared" si="3"/>
        <v>25</v>
      </c>
      <c r="H11" s="62">
        <f t="shared" si="4"/>
        <v>0</v>
      </c>
      <c r="I11" s="64">
        <f t="shared" si="5"/>
        <v>25</v>
      </c>
      <c r="J11" s="65">
        <v>25</v>
      </c>
      <c r="K11" s="66"/>
      <c r="L11" s="66"/>
      <c r="M11" s="66"/>
      <c r="N11" s="66"/>
      <c r="O11" s="66"/>
      <c r="P11" s="66"/>
      <c r="Q11" s="66"/>
      <c r="R11" s="66">
        <f t="shared" si="6"/>
        <v>25</v>
      </c>
      <c r="S11" s="66"/>
      <c r="T11" s="67">
        <f t="shared" si="7"/>
        <v>25</v>
      </c>
      <c r="U11" s="68"/>
      <c r="V11" s="65"/>
      <c r="W11" s="69"/>
      <c r="X11" s="66"/>
      <c r="Y11" s="66"/>
      <c r="Z11" s="66"/>
      <c r="AA11" s="66"/>
      <c r="AB11" s="66"/>
      <c r="AC11" s="66">
        <f t="shared" si="8"/>
        <v>0</v>
      </c>
      <c r="AD11" s="66"/>
      <c r="AE11" s="70">
        <f t="shared" si="9"/>
        <v>0</v>
      </c>
      <c r="AF11" s="73" t="s">
        <v>34</v>
      </c>
    </row>
    <row r="12" spans="1:32" ht="93.75" outlineLevel="2" thickBot="1" x14ac:dyDescent="0.4">
      <c r="A12" s="59">
        <v>710</v>
      </c>
      <c r="B12" s="39">
        <v>2418</v>
      </c>
      <c r="C12" s="40" t="s">
        <v>35</v>
      </c>
      <c r="D12" s="72">
        <v>13444</v>
      </c>
      <c r="E12" s="62">
        <v>12371</v>
      </c>
      <c r="F12" s="62">
        <f t="shared" si="2"/>
        <v>15137</v>
      </c>
      <c r="G12" s="63">
        <f t="shared" si="3"/>
        <v>0</v>
      </c>
      <c r="H12" s="62">
        <f t="shared" si="4"/>
        <v>2766</v>
      </c>
      <c r="I12" s="64">
        <f t="shared" si="5"/>
        <v>2766</v>
      </c>
      <c r="J12" s="65"/>
      <c r="K12" s="66"/>
      <c r="L12" s="66"/>
      <c r="M12" s="66"/>
      <c r="N12" s="66"/>
      <c r="O12" s="66"/>
      <c r="P12" s="66"/>
      <c r="Q12" s="66"/>
      <c r="R12" s="66">
        <f t="shared" si="6"/>
        <v>0</v>
      </c>
      <c r="S12" s="66"/>
      <c r="T12" s="67">
        <f t="shared" si="7"/>
        <v>0</v>
      </c>
      <c r="U12" s="68"/>
      <c r="V12" s="65">
        <v>2766</v>
      </c>
      <c r="W12" s="69"/>
      <c r="X12" s="66"/>
      <c r="Y12" s="66"/>
      <c r="Z12" s="66"/>
      <c r="AA12" s="66"/>
      <c r="AB12" s="66"/>
      <c r="AC12" s="66">
        <f t="shared" si="8"/>
        <v>2766</v>
      </c>
      <c r="AD12" s="66"/>
      <c r="AE12" s="70">
        <f t="shared" si="9"/>
        <v>2766</v>
      </c>
      <c r="AF12" s="73" t="s">
        <v>36</v>
      </c>
    </row>
    <row r="13" spans="1:32" ht="24" hidden="1" outlineLevel="2" thickBot="1" x14ac:dyDescent="0.4">
      <c r="A13" s="59">
        <v>710</v>
      </c>
      <c r="B13" s="39"/>
      <c r="C13" s="40"/>
      <c r="D13" s="72"/>
      <c r="E13" s="62"/>
      <c r="F13" s="62">
        <f>I13+E13</f>
        <v>0</v>
      </c>
      <c r="G13" s="63">
        <f>T13</f>
        <v>0</v>
      </c>
      <c r="H13" s="62">
        <f>AE13</f>
        <v>0</v>
      </c>
      <c r="I13" s="64">
        <f>SUM(G13:H13)</f>
        <v>0</v>
      </c>
      <c r="J13" s="65"/>
      <c r="K13" s="66"/>
      <c r="L13" s="66"/>
      <c r="M13" s="66"/>
      <c r="N13" s="66"/>
      <c r="O13" s="66"/>
      <c r="P13" s="66"/>
      <c r="Q13" s="66"/>
      <c r="R13" s="66">
        <f>SUM(J13:P13)</f>
        <v>0</v>
      </c>
      <c r="S13" s="66"/>
      <c r="T13" s="67">
        <f>SUM(Q13:S13)</f>
        <v>0</v>
      </c>
      <c r="U13" s="68"/>
      <c r="V13" s="65"/>
      <c r="W13" s="69"/>
      <c r="X13" s="66"/>
      <c r="Y13" s="66"/>
      <c r="Z13" s="66"/>
      <c r="AA13" s="66"/>
      <c r="AB13" s="66"/>
      <c r="AC13" s="66">
        <f>SUM(V13:AB13)</f>
        <v>0</v>
      </c>
      <c r="AD13" s="66"/>
      <c r="AE13" s="70">
        <f>SUM(AC13:AD13)</f>
        <v>0</v>
      </c>
      <c r="AF13" s="73"/>
    </row>
    <row r="14" spans="1:32" ht="24" hidden="1" outlineLevel="2" thickBot="1" x14ac:dyDescent="0.4">
      <c r="A14" s="59">
        <v>710</v>
      </c>
      <c r="B14" s="39"/>
      <c r="C14" s="40"/>
      <c r="D14" s="72"/>
      <c r="E14" s="62"/>
      <c r="F14" s="62">
        <f t="shared" si="2"/>
        <v>0</v>
      </c>
      <c r="G14" s="63">
        <f t="shared" si="3"/>
        <v>0</v>
      </c>
      <c r="H14" s="62">
        <f t="shared" si="4"/>
        <v>0</v>
      </c>
      <c r="I14" s="64">
        <f t="shared" si="5"/>
        <v>0</v>
      </c>
      <c r="J14" s="65"/>
      <c r="K14" s="66"/>
      <c r="L14" s="66"/>
      <c r="M14" s="66"/>
      <c r="N14" s="66"/>
      <c r="O14" s="66"/>
      <c r="P14" s="66"/>
      <c r="Q14" s="66"/>
      <c r="R14" s="66">
        <f t="shared" si="6"/>
        <v>0</v>
      </c>
      <c r="S14" s="66"/>
      <c r="T14" s="67">
        <f t="shared" si="7"/>
        <v>0</v>
      </c>
      <c r="U14" s="68"/>
      <c r="V14" s="65"/>
      <c r="W14" s="69"/>
      <c r="X14" s="66"/>
      <c r="Y14" s="66"/>
      <c r="Z14" s="66"/>
      <c r="AA14" s="66"/>
      <c r="AB14" s="66"/>
      <c r="AC14" s="66">
        <f t="shared" si="8"/>
        <v>0</v>
      </c>
      <c r="AD14" s="66"/>
      <c r="AE14" s="70">
        <f t="shared" si="9"/>
        <v>0</v>
      </c>
      <c r="AF14" s="73"/>
    </row>
    <row r="15" spans="1:32" ht="40.5" customHeight="1" outlineLevel="1" collapsed="1" thickBot="1" x14ac:dyDescent="0.4">
      <c r="A15" s="560" t="s">
        <v>37</v>
      </c>
      <c r="B15" s="554"/>
      <c r="C15" s="554"/>
      <c r="D15" s="75">
        <f t="shared" ref="D15:AE15" si="10">SUBTOTAL(9,D8:D14)</f>
        <v>19374</v>
      </c>
      <c r="E15" s="75">
        <f t="shared" si="10"/>
        <v>16688</v>
      </c>
      <c r="F15" s="75">
        <f t="shared" si="10"/>
        <v>20619</v>
      </c>
      <c r="G15" s="75">
        <f t="shared" si="10"/>
        <v>915</v>
      </c>
      <c r="H15" s="75">
        <f t="shared" si="10"/>
        <v>3016</v>
      </c>
      <c r="I15" s="75">
        <f t="shared" si="10"/>
        <v>3931</v>
      </c>
      <c r="J15" s="75">
        <f t="shared" si="10"/>
        <v>915</v>
      </c>
      <c r="K15" s="75">
        <f t="shared" si="10"/>
        <v>0</v>
      </c>
      <c r="L15" s="75">
        <f t="shared" si="10"/>
        <v>0</v>
      </c>
      <c r="M15" s="75">
        <f t="shared" si="10"/>
        <v>0</v>
      </c>
      <c r="N15" s="75">
        <f t="shared" si="10"/>
        <v>0</v>
      </c>
      <c r="O15" s="75">
        <f t="shared" si="10"/>
        <v>0</v>
      </c>
      <c r="P15" s="75">
        <f t="shared" si="10"/>
        <v>0</v>
      </c>
      <c r="Q15" s="75">
        <f t="shared" si="10"/>
        <v>0</v>
      </c>
      <c r="R15" s="75">
        <f t="shared" si="10"/>
        <v>915</v>
      </c>
      <c r="S15" s="75">
        <f t="shared" si="10"/>
        <v>0</v>
      </c>
      <c r="T15" s="75">
        <f t="shared" si="10"/>
        <v>915</v>
      </c>
      <c r="U15" s="75">
        <f t="shared" si="10"/>
        <v>0</v>
      </c>
      <c r="V15" s="75">
        <f t="shared" si="10"/>
        <v>3016</v>
      </c>
      <c r="W15" s="75">
        <f t="shared" si="10"/>
        <v>0</v>
      </c>
      <c r="X15" s="75">
        <f t="shared" si="10"/>
        <v>0</v>
      </c>
      <c r="Y15" s="75">
        <f t="shared" si="10"/>
        <v>0</v>
      </c>
      <c r="Z15" s="75">
        <f t="shared" si="10"/>
        <v>0</v>
      </c>
      <c r="AA15" s="75">
        <f t="shared" si="10"/>
        <v>0</v>
      </c>
      <c r="AB15" s="75">
        <f t="shared" si="10"/>
        <v>0</v>
      </c>
      <c r="AC15" s="75">
        <f t="shared" si="10"/>
        <v>3016</v>
      </c>
      <c r="AD15" s="75">
        <f t="shared" si="10"/>
        <v>0</v>
      </c>
      <c r="AE15" s="75">
        <f t="shared" si="10"/>
        <v>3016</v>
      </c>
      <c r="AF15" s="76"/>
    </row>
    <row r="16" spans="1:32" ht="45" customHeight="1" outlineLevel="1" x14ac:dyDescent="0.35">
      <c r="A16" s="77">
        <v>721</v>
      </c>
      <c r="B16" s="78">
        <v>3871</v>
      </c>
      <c r="C16" s="79" t="s">
        <v>38</v>
      </c>
      <c r="D16" s="80"/>
      <c r="E16" s="80"/>
      <c r="F16" s="80">
        <f>E16+I16</f>
        <v>300</v>
      </c>
      <c r="G16" s="80">
        <f>T16</f>
        <v>300</v>
      </c>
      <c r="H16" s="80">
        <f>AE16</f>
        <v>0</v>
      </c>
      <c r="I16" s="80">
        <f>SUM(G16:H16)</f>
        <v>300</v>
      </c>
      <c r="J16" s="80">
        <v>150</v>
      </c>
      <c r="K16" s="80"/>
      <c r="L16" s="80"/>
      <c r="M16" s="80"/>
      <c r="N16" s="80"/>
      <c r="O16" s="80"/>
      <c r="P16" s="80"/>
      <c r="Q16" s="80"/>
      <c r="R16" s="80">
        <f>SUM(J16:Q16)</f>
        <v>150</v>
      </c>
      <c r="S16" s="80">
        <v>150</v>
      </c>
      <c r="T16" s="80">
        <f>R16+S16</f>
        <v>300</v>
      </c>
      <c r="U16" s="80"/>
      <c r="V16" s="80"/>
      <c r="W16" s="80"/>
      <c r="X16" s="80"/>
      <c r="Y16" s="80"/>
      <c r="Z16" s="80"/>
      <c r="AA16" s="80"/>
      <c r="AB16" s="80"/>
      <c r="AC16" s="80">
        <f>SUM(V16:AB16)</f>
        <v>0</v>
      </c>
      <c r="AD16" s="80"/>
      <c r="AE16" s="80">
        <f>AC16+AD16</f>
        <v>0</v>
      </c>
      <c r="AF16" s="81" t="s">
        <v>39</v>
      </c>
    </row>
    <row r="17" spans="1:32" ht="45" customHeight="1" outlineLevel="1" thickBot="1" x14ac:dyDescent="0.4">
      <c r="A17" s="82">
        <v>721</v>
      </c>
      <c r="B17" s="83">
        <v>2895</v>
      </c>
      <c r="C17" s="84" t="s">
        <v>40</v>
      </c>
      <c r="D17" s="85">
        <v>4144</v>
      </c>
      <c r="E17" s="85">
        <v>2894</v>
      </c>
      <c r="F17" s="85">
        <f>E17+I17</f>
        <v>6894</v>
      </c>
      <c r="G17" s="85">
        <f>T17</f>
        <v>2000</v>
      </c>
      <c r="H17" s="85">
        <f>AE17</f>
        <v>2000</v>
      </c>
      <c r="I17" s="85">
        <f>SUM(G17:H17)</f>
        <v>4000</v>
      </c>
      <c r="J17" s="85">
        <v>2000</v>
      </c>
      <c r="K17" s="85"/>
      <c r="L17" s="85"/>
      <c r="M17" s="85"/>
      <c r="N17" s="85"/>
      <c r="O17" s="85"/>
      <c r="P17" s="85"/>
      <c r="Q17" s="85"/>
      <c r="R17" s="85">
        <f>SUM(J17:Q17)</f>
        <v>2000</v>
      </c>
      <c r="S17" s="85"/>
      <c r="T17" s="85">
        <f>R17+S17</f>
        <v>2000</v>
      </c>
      <c r="U17" s="85"/>
      <c r="V17" s="85">
        <v>2000</v>
      </c>
      <c r="W17" s="85"/>
      <c r="X17" s="85"/>
      <c r="Y17" s="85"/>
      <c r="Z17" s="85"/>
      <c r="AA17" s="85"/>
      <c r="AB17" s="85"/>
      <c r="AC17" s="85">
        <f>SUM(V17:AB17)</f>
        <v>2000</v>
      </c>
      <c r="AD17" s="85"/>
      <c r="AE17" s="85">
        <f>AC17+AD17</f>
        <v>2000</v>
      </c>
      <c r="AF17" s="86" t="s">
        <v>41</v>
      </c>
    </row>
    <row r="18" spans="1:32" ht="45" customHeight="1" outlineLevel="1" thickBot="1" x14ac:dyDescent="0.4">
      <c r="A18" s="87"/>
      <c r="B18" s="88"/>
      <c r="C18" s="89" t="s">
        <v>42</v>
      </c>
      <c r="D18" s="54">
        <f>SUBTOTAL(9,D16:D17)</f>
        <v>4144</v>
      </c>
      <c r="E18" s="54">
        <f t="shared" ref="E18:AD18" si="11">SUBTOTAL(9,E16:E17)</f>
        <v>2894</v>
      </c>
      <c r="F18" s="54">
        <f t="shared" si="11"/>
        <v>7194</v>
      </c>
      <c r="G18" s="54">
        <f t="shared" si="11"/>
        <v>2300</v>
      </c>
      <c r="H18" s="54">
        <f t="shared" si="11"/>
        <v>2000</v>
      </c>
      <c r="I18" s="54">
        <f t="shared" si="11"/>
        <v>4300</v>
      </c>
      <c r="J18" s="54">
        <f t="shared" si="11"/>
        <v>2150</v>
      </c>
      <c r="K18" s="54">
        <f t="shared" si="11"/>
        <v>0</v>
      </c>
      <c r="L18" s="54">
        <f t="shared" si="11"/>
        <v>0</v>
      </c>
      <c r="M18" s="54">
        <f t="shared" si="11"/>
        <v>0</v>
      </c>
      <c r="N18" s="54">
        <f t="shared" si="11"/>
        <v>0</v>
      </c>
      <c r="O18" s="54">
        <f t="shared" si="11"/>
        <v>0</v>
      </c>
      <c r="P18" s="54">
        <f t="shared" si="11"/>
        <v>0</v>
      </c>
      <c r="Q18" s="54">
        <f t="shared" si="11"/>
        <v>0</v>
      </c>
      <c r="R18" s="54">
        <f t="shared" si="11"/>
        <v>2150</v>
      </c>
      <c r="S18" s="54">
        <f t="shared" si="11"/>
        <v>150</v>
      </c>
      <c r="T18" s="54">
        <f t="shared" si="11"/>
        <v>2300</v>
      </c>
      <c r="U18" s="54">
        <f t="shared" si="11"/>
        <v>0</v>
      </c>
      <c r="V18" s="54">
        <f t="shared" si="11"/>
        <v>2000</v>
      </c>
      <c r="W18" s="54">
        <f t="shared" si="11"/>
        <v>0</v>
      </c>
      <c r="X18" s="54">
        <f t="shared" si="11"/>
        <v>0</v>
      </c>
      <c r="Y18" s="54">
        <f t="shared" si="11"/>
        <v>0</v>
      </c>
      <c r="Z18" s="54">
        <f t="shared" si="11"/>
        <v>0</v>
      </c>
      <c r="AA18" s="54">
        <f t="shared" si="11"/>
        <v>0</v>
      </c>
      <c r="AB18" s="54">
        <f t="shared" si="11"/>
        <v>0</v>
      </c>
      <c r="AC18" s="54">
        <f t="shared" si="11"/>
        <v>2000</v>
      </c>
      <c r="AD18" s="54">
        <f t="shared" si="11"/>
        <v>0</v>
      </c>
      <c r="AE18" s="54">
        <f t="shared" ref="AE18" si="12">SUBTOTAL(9,AE17)</f>
        <v>2000</v>
      </c>
      <c r="AF18" s="90"/>
    </row>
    <row r="19" spans="1:32" ht="33.75" customHeight="1" outlineLevel="2" x14ac:dyDescent="0.35">
      <c r="A19" s="91">
        <v>735</v>
      </c>
      <c r="B19" s="21">
        <v>3398</v>
      </c>
      <c r="C19" s="92" t="s">
        <v>43</v>
      </c>
      <c r="D19" s="93">
        <v>25500</v>
      </c>
      <c r="E19" s="94">
        <v>8700</v>
      </c>
      <c r="F19" s="95">
        <f t="shared" ref="F19:F35" si="13">E19+I19</f>
        <v>12200</v>
      </c>
      <c r="G19" s="96">
        <f t="shared" ref="G19:G35" si="14">T19</f>
        <v>1000</v>
      </c>
      <c r="H19" s="97">
        <f t="shared" ref="H19:H35" si="15">AE19</f>
        <v>2500</v>
      </c>
      <c r="I19" s="98">
        <f t="shared" ref="I19:I26" si="16">SUM(G19:H19)</f>
        <v>3500</v>
      </c>
      <c r="J19" s="99">
        <v>1000</v>
      </c>
      <c r="K19" s="100"/>
      <c r="L19" s="100"/>
      <c r="M19" s="100"/>
      <c r="N19" s="100"/>
      <c r="O19" s="100"/>
      <c r="P19" s="100"/>
      <c r="Q19" s="100"/>
      <c r="R19" s="100">
        <f t="shared" ref="R19:R35" si="17">SUM(J19:P19)</f>
        <v>1000</v>
      </c>
      <c r="S19" s="100"/>
      <c r="T19" s="101">
        <f t="shared" ref="T19:T35" si="18">SUM(Q19:S19)</f>
        <v>1000</v>
      </c>
      <c r="U19" s="102"/>
      <c r="V19" s="99">
        <v>2500</v>
      </c>
      <c r="W19" s="103"/>
      <c r="X19" s="100"/>
      <c r="Y19" s="100"/>
      <c r="Z19" s="100"/>
      <c r="AA19" s="100"/>
      <c r="AB19" s="100"/>
      <c r="AC19" s="100">
        <f t="shared" ref="AC19:AC35" si="19">SUM(V19:AB19)</f>
        <v>2500</v>
      </c>
      <c r="AD19" s="100"/>
      <c r="AE19" s="104">
        <f t="shared" ref="AE19:AE35" si="20">SUM(AC19:AD19)</f>
        <v>2500</v>
      </c>
      <c r="AF19" s="86"/>
    </row>
    <row r="20" spans="1:32" ht="51" customHeight="1" outlineLevel="2" x14ac:dyDescent="0.35">
      <c r="A20" s="105">
        <v>735</v>
      </c>
      <c r="B20" s="106">
        <v>2945</v>
      </c>
      <c r="C20" s="107" t="s">
        <v>44</v>
      </c>
      <c r="D20" s="108">
        <v>8412</v>
      </c>
      <c r="E20" s="109">
        <v>5941.7</v>
      </c>
      <c r="F20" s="110">
        <v>12941.7</v>
      </c>
      <c r="G20" s="96">
        <f t="shared" si="14"/>
        <v>2000</v>
      </c>
      <c r="H20" s="97">
        <f t="shared" si="15"/>
        <v>1000</v>
      </c>
      <c r="I20" s="111">
        <v>7000</v>
      </c>
      <c r="J20" s="112">
        <v>2000</v>
      </c>
      <c r="K20" s="113"/>
      <c r="L20" s="113"/>
      <c r="M20" s="113"/>
      <c r="N20" s="113"/>
      <c r="O20" s="113"/>
      <c r="P20" s="113"/>
      <c r="Q20" s="114"/>
      <c r="R20" s="100">
        <f t="shared" si="17"/>
        <v>2000</v>
      </c>
      <c r="S20" s="113"/>
      <c r="T20" s="101">
        <f t="shared" si="18"/>
        <v>2000</v>
      </c>
      <c r="U20" s="115">
        <v>5000</v>
      </c>
      <c r="V20" s="112">
        <v>1000</v>
      </c>
      <c r="W20" s="116"/>
      <c r="X20" s="113"/>
      <c r="Y20" s="113"/>
      <c r="Z20" s="113"/>
      <c r="AA20" s="113"/>
      <c r="AB20" s="114"/>
      <c r="AC20" s="100">
        <f t="shared" si="19"/>
        <v>1000</v>
      </c>
      <c r="AD20" s="117"/>
      <c r="AE20" s="104">
        <f t="shared" si="20"/>
        <v>1000</v>
      </c>
      <c r="AF20" s="118" t="s">
        <v>45</v>
      </c>
    </row>
    <row r="21" spans="1:32" ht="69.75" outlineLevel="2" x14ac:dyDescent="0.35">
      <c r="A21" s="105">
        <v>735</v>
      </c>
      <c r="B21" s="106">
        <v>3061</v>
      </c>
      <c r="C21" s="107" t="s">
        <v>46</v>
      </c>
      <c r="D21" s="108">
        <v>3928</v>
      </c>
      <c r="E21" s="109">
        <v>2628</v>
      </c>
      <c r="F21" s="110">
        <f t="shared" si="13"/>
        <v>4128</v>
      </c>
      <c r="G21" s="119">
        <f t="shared" si="14"/>
        <v>500</v>
      </c>
      <c r="H21" s="120">
        <f t="shared" si="15"/>
        <v>1000</v>
      </c>
      <c r="I21" s="111">
        <f t="shared" si="16"/>
        <v>1500</v>
      </c>
      <c r="J21" s="112">
        <v>500</v>
      </c>
      <c r="K21" s="113"/>
      <c r="L21" s="113"/>
      <c r="M21" s="113"/>
      <c r="N21" s="113"/>
      <c r="O21" s="113"/>
      <c r="P21" s="113"/>
      <c r="Q21" s="114"/>
      <c r="R21" s="114">
        <f t="shared" si="17"/>
        <v>500</v>
      </c>
      <c r="S21" s="113"/>
      <c r="T21" s="101">
        <f t="shared" si="18"/>
        <v>500</v>
      </c>
      <c r="U21" s="115"/>
      <c r="V21" s="112">
        <v>1000</v>
      </c>
      <c r="W21" s="116"/>
      <c r="X21" s="113"/>
      <c r="Y21" s="113"/>
      <c r="Z21" s="113"/>
      <c r="AA21" s="113"/>
      <c r="AB21" s="114"/>
      <c r="AC21" s="100">
        <f t="shared" si="19"/>
        <v>1000</v>
      </c>
      <c r="AD21" s="117"/>
      <c r="AE21" s="104">
        <f t="shared" si="20"/>
        <v>1000</v>
      </c>
      <c r="AF21" s="121" t="s">
        <v>47</v>
      </c>
    </row>
    <row r="22" spans="1:32" ht="46.5" customHeight="1" outlineLevel="2" x14ac:dyDescent="0.35">
      <c r="A22" s="105">
        <v>735</v>
      </c>
      <c r="B22" s="106">
        <v>3313</v>
      </c>
      <c r="C22" s="107" t="s">
        <v>48</v>
      </c>
      <c r="D22" s="108">
        <v>1900</v>
      </c>
      <c r="E22" s="109">
        <v>1000</v>
      </c>
      <c r="F22" s="110">
        <f t="shared" si="13"/>
        <v>500</v>
      </c>
      <c r="G22" s="119">
        <f t="shared" si="14"/>
        <v>-500</v>
      </c>
      <c r="H22" s="120">
        <f t="shared" si="15"/>
        <v>0</v>
      </c>
      <c r="I22" s="111">
        <f t="shared" si="16"/>
        <v>-500</v>
      </c>
      <c r="J22" s="112">
        <v>-500</v>
      </c>
      <c r="K22" s="113"/>
      <c r="L22" s="113"/>
      <c r="M22" s="113"/>
      <c r="N22" s="113"/>
      <c r="O22" s="113"/>
      <c r="P22" s="113"/>
      <c r="Q22" s="114"/>
      <c r="R22" s="114">
        <f t="shared" si="17"/>
        <v>-500</v>
      </c>
      <c r="S22" s="113"/>
      <c r="T22" s="101">
        <f t="shared" si="18"/>
        <v>-500</v>
      </c>
      <c r="U22" s="115"/>
      <c r="V22" s="112"/>
      <c r="W22" s="116"/>
      <c r="X22" s="113"/>
      <c r="Y22" s="113"/>
      <c r="Z22" s="113"/>
      <c r="AA22" s="113"/>
      <c r="AB22" s="114"/>
      <c r="AC22" s="100">
        <f t="shared" si="19"/>
        <v>0</v>
      </c>
      <c r="AD22" s="117"/>
      <c r="AE22" s="104">
        <f t="shared" si="20"/>
        <v>0</v>
      </c>
      <c r="AF22" s="122" t="s">
        <v>49</v>
      </c>
    </row>
    <row r="23" spans="1:32" ht="57" customHeight="1" outlineLevel="2" x14ac:dyDescent="0.35">
      <c r="A23" s="105">
        <v>735</v>
      </c>
      <c r="B23" s="106">
        <v>3710</v>
      </c>
      <c r="C23" s="107" t="s">
        <v>50</v>
      </c>
      <c r="D23" s="108">
        <v>500</v>
      </c>
      <c r="E23" s="109">
        <v>500</v>
      </c>
      <c r="F23" s="110">
        <f t="shared" si="13"/>
        <v>500</v>
      </c>
      <c r="G23" s="119">
        <f t="shared" si="14"/>
        <v>0</v>
      </c>
      <c r="H23" s="120">
        <f t="shared" si="15"/>
        <v>0</v>
      </c>
      <c r="I23" s="111">
        <f t="shared" si="16"/>
        <v>0</v>
      </c>
      <c r="J23" s="112"/>
      <c r="K23" s="113"/>
      <c r="L23" s="113"/>
      <c r="M23" s="113"/>
      <c r="N23" s="113"/>
      <c r="O23" s="113"/>
      <c r="P23" s="113"/>
      <c r="Q23" s="114"/>
      <c r="R23" s="114">
        <f t="shared" si="17"/>
        <v>0</v>
      </c>
      <c r="S23" s="113"/>
      <c r="T23" s="101">
        <f t="shared" si="18"/>
        <v>0</v>
      </c>
      <c r="U23" s="115"/>
      <c r="V23" s="112"/>
      <c r="W23" s="116"/>
      <c r="X23" s="113"/>
      <c r="Y23" s="113"/>
      <c r="Z23" s="113"/>
      <c r="AA23" s="113"/>
      <c r="AB23" s="114"/>
      <c r="AC23" s="100">
        <f t="shared" si="19"/>
        <v>0</v>
      </c>
      <c r="AD23" s="117"/>
      <c r="AE23" s="104">
        <f t="shared" si="20"/>
        <v>0</v>
      </c>
      <c r="AF23" s="121" t="s">
        <v>51</v>
      </c>
    </row>
    <row r="24" spans="1:32" ht="69.75" outlineLevel="2" x14ac:dyDescent="0.35">
      <c r="A24" s="105">
        <v>735</v>
      </c>
      <c r="B24" s="106">
        <v>3711</v>
      </c>
      <c r="C24" s="107" t="s">
        <v>52</v>
      </c>
      <c r="D24" s="108">
        <v>1500</v>
      </c>
      <c r="E24" s="109"/>
      <c r="F24" s="110">
        <f t="shared" si="13"/>
        <v>1500</v>
      </c>
      <c r="G24" s="119">
        <f t="shared" si="14"/>
        <v>500</v>
      </c>
      <c r="H24" s="120">
        <f t="shared" si="15"/>
        <v>1000</v>
      </c>
      <c r="I24" s="111">
        <f t="shared" si="16"/>
        <v>1500</v>
      </c>
      <c r="J24" s="112"/>
      <c r="K24" s="113"/>
      <c r="L24" s="113">
        <v>500</v>
      </c>
      <c r="M24" s="113"/>
      <c r="N24" s="113"/>
      <c r="O24" s="113"/>
      <c r="P24" s="113"/>
      <c r="Q24" s="114"/>
      <c r="R24" s="114">
        <f t="shared" si="17"/>
        <v>500</v>
      </c>
      <c r="S24" s="113"/>
      <c r="T24" s="101">
        <f t="shared" si="18"/>
        <v>500</v>
      </c>
      <c r="U24" s="115"/>
      <c r="V24" s="112">
        <v>1000</v>
      </c>
      <c r="W24" s="116"/>
      <c r="X24" s="113"/>
      <c r="Y24" s="113"/>
      <c r="Z24" s="113"/>
      <c r="AA24" s="113"/>
      <c r="AB24" s="114"/>
      <c r="AC24" s="100">
        <f t="shared" si="19"/>
        <v>1000</v>
      </c>
      <c r="AD24" s="117"/>
      <c r="AE24" s="104">
        <f t="shared" si="20"/>
        <v>1000</v>
      </c>
      <c r="AF24" s="123" t="s">
        <v>53</v>
      </c>
    </row>
    <row r="25" spans="1:32" ht="51" customHeight="1" outlineLevel="2" x14ac:dyDescent="0.35">
      <c r="A25" s="105">
        <v>735</v>
      </c>
      <c r="B25" s="106">
        <v>3714</v>
      </c>
      <c r="C25" s="107" t="s">
        <v>54</v>
      </c>
      <c r="D25" s="108">
        <v>500</v>
      </c>
      <c r="E25" s="109"/>
      <c r="F25" s="110">
        <f t="shared" si="13"/>
        <v>1000</v>
      </c>
      <c r="G25" s="119">
        <f t="shared" si="14"/>
        <v>500</v>
      </c>
      <c r="H25" s="120">
        <f t="shared" si="15"/>
        <v>500</v>
      </c>
      <c r="I25" s="111">
        <f t="shared" si="16"/>
        <v>1000</v>
      </c>
      <c r="J25" s="112">
        <v>500</v>
      </c>
      <c r="K25" s="113"/>
      <c r="L25" s="113"/>
      <c r="M25" s="113"/>
      <c r="N25" s="113"/>
      <c r="O25" s="113"/>
      <c r="P25" s="113"/>
      <c r="Q25" s="114"/>
      <c r="R25" s="114">
        <f t="shared" si="17"/>
        <v>500</v>
      </c>
      <c r="S25" s="113"/>
      <c r="T25" s="101">
        <f t="shared" si="18"/>
        <v>500</v>
      </c>
      <c r="U25" s="115"/>
      <c r="V25" s="112">
        <v>500</v>
      </c>
      <c r="W25" s="116"/>
      <c r="X25" s="113"/>
      <c r="Y25" s="113"/>
      <c r="Z25" s="113"/>
      <c r="AA25" s="113"/>
      <c r="AB25" s="114"/>
      <c r="AC25" s="100">
        <f t="shared" si="19"/>
        <v>500</v>
      </c>
      <c r="AD25" s="117"/>
      <c r="AE25" s="104">
        <f t="shared" si="20"/>
        <v>500</v>
      </c>
      <c r="AF25" s="121" t="s">
        <v>55</v>
      </c>
    </row>
    <row r="26" spans="1:32" ht="45" customHeight="1" outlineLevel="2" x14ac:dyDescent="0.35">
      <c r="A26" s="105">
        <v>735</v>
      </c>
      <c r="B26" s="106">
        <v>3716</v>
      </c>
      <c r="C26" s="107" t="s">
        <v>56</v>
      </c>
      <c r="D26" s="108">
        <v>1000</v>
      </c>
      <c r="E26" s="109">
        <v>1000</v>
      </c>
      <c r="F26" s="110">
        <f t="shared" si="13"/>
        <v>2000</v>
      </c>
      <c r="G26" s="119">
        <f t="shared" si="14"/>
        <v>1000</v>
      </c>
      <c r="H26" s="120">
        <f t="shared" si="15"/>
        <v>0</v>
      </c>
      <c r="I26" s="111">
        <f t="shared" si="16"/>
        <v>1000</v>
      </c>
      <c r="J26" s="112">
        <v>1000</v>
      </c>
      <c r="K26" s="113"/>
      <c r="L26" s="113"/>
      <c r="M26" s="113"/>
      <c r="N26" s="113"/>
      <c r="O26" s="113"/>
      <c r="P26" s="113"/>
      <c r="Q26" s="114"/>
      <c r="R26" s="114">
        <f t="shared" si="17"/>
        <v>1000</v>
      </c>
      <c r="S26" s="113"/>
      <c r="T26" s="101">
        <f t="shared" si="18"/>
        <v>1000</v>
      </c>
      <c r="U26" s="115"/>
      <c r="V26" s="112"/>
      <c r="W26" s="116"/>
      <c r="X26" s="113"/>
      <c r="Y26" s="113"/>
      <c r="Z26" s="113"/>
      <c r="AA26" s="113"/>
      <c r="AB26" s="114"/>
      <c r="AC26" s="100">
        <f t="shared" si="19"/>
        <v>0</v>
      </c>
      <c r="AD26" s="117"/>
      <c r="AE26" s="104">
        <f t="shared" si="20"/>
        <v>0</v>
      </c>
      <c r="AF26" s="121" t="s">
        <v>57</v>
      </c>
    </row>
    <row r="27" spans="1:32" ht="46.5" outlineLevel="2" x14ac:dyDescent="0.35">
      <c r="A27" s="105">
        <v>735</v>
      </c>
      <c r="B27" s="124">
        <v>3872</v>
      </c>
      <c r="C27" s="107" t="s">
        <v>58</v>
      </c>
      <c r="D27" s="108"/>
      <c r="E27" s="109"/>
      <c r="F27" s="110">
        <f t="shared" si="13"/>
        <v>200</v>
      </c>
      <c r="G27" s="119">
        <f t="shared" si="14"/>
        <v>200</v>
      </c>
      <c r="H27" s="120">
        <f t="shared" si="15"/>
        <v>0</v>
      </c>
      <c r="I27" s="111">
        <f t="shared" ref="I27:I35" si="21">SUM(G27:H27)</f>
        <v>200</v>
      </c>
      <c r="J27" s="112">
        <v>200</v>
      </c>
      <c r="K27" s="113"/>
      <c r="L27" s="113"/>
      <c r="M27" s="113"/>
      <c r="N27" s="113"/>
      <c r="O27" s="113"/>
      <c r="P27" s="113"/>
      <c r="Q27" s="114"/>
      <c r="R27" s="114">
        <f t="shared" si="17"/>
        <v>200</v>
      </c>
      <c r="S27" s="113"/>
      <c r="T27" s="101">
        <f t="shared" si="18"/>
        <v>200</v>
      </c>
      <c r="U27" s="115"/>
      <c r="V27" s="112"/>
      <c r="W27" s="116"/>
      <c r="X27" s="113"/>
      <c r="Y27" s="113"/>
      <c r="Z27" s="113"/>
      <c r="AA27" s="113"/>
      <c r="AB27" s="114"/>
      <c r="AC27" s="100">
        <f t="shared" si="19"/>
        <v>0</v>
      </c>
      <c r="AD27" s="117"/>
      <c r="AE27" s="104">
        <f t="shared" si="20"/>
        <v>0</v>
      </c>
      <c r="AF27" s="121" t="s">
        <v>59</v>
      </c>
    </row>
    <row r="28" spans="1:32" ht="41.25" customHeight="1" outlineLevel="2" x14ac:dyDescent="0.35">
      <c r="A28" s="105">
        <v>735</v>
      </c>
      <c r="B28" s="124">
        <v>3873</v>
      </c>
      <c r="C28" s="107" t="s">
        <v>60</v>
      </c>
      <c r="D28" s="108"/>
      <c r="E28" s="109"/>
      <c r="F28" s="110">
        <f t="shared" si="13"/>
        <v>900</v>
      </c>
      <c r="G28" s="119">
        <f t="shared" si="14"/>
        <v>450</v>
      </c>
      <c r="H28" s="120">
        <f t="shared" si="15"/>
        <v>450</v>
      </c>
      <c r="I28" s="111">
        <f t="shared" si="21"/>
        <v>900</v>
      </c>
      <c r="J28" s="112">
        <v>450</v>
      </c>
      <c r="K28" s="113"/>
      <c r="L28" s="113"/>
      <c r="M28" s="113"/>
      <c r="N28" s="113"/>
      <c r="O28" s="113"/>
      <c r="P28" s="113"/>
      <c r="Q28" s="114"/>
      <c r="R28" s="114">
        <f t="shared" si="17"/>
        <v>450</v>
      </c>
      <c r="S28" s="113"/>
      <c r="T28" s="101">
        <f t="shared" si="18"/>
        <v>450</v>
      </c>
      <c r="U28" s="115"/>
      <c r="V28" s="112">
        <v>450</v>
      </c>
      <c r="W28" s="116"/>
      <c r="X28" s="113"/>
      <c r="Y28" s="113"/>
      <c r="Z28" s="113"/>
      <c r="AA28" s="113"/>
      <c r="AB28" s="114"/>
      <c r="AC28" s="100">
        <f t="shared" si="19"/>
        <v>450</v>
      </c>
      <c r="AD28" s="117"/>
      <c r="AE28" s="104">
        <f t="shared" si="20"/>
        <v>450</v>
      </c>
      <c r="AF28" s="121" t="s">
        <v>61</v>
      </c>
    </row>
    <row r="29" spans="1:32" ht="116.25" outlineLevel="2" x14ac:dyDescent="0.35">
      <c r="A29" s="105">
        <v>735</v>
      </c>
      <c r="B29" s="124">
        <v>3874</v>
      </c>
      <c r="C29" s="107" t="s">
        <v>62</v>
      </c>
      <c r="D29" s="108"/>
      <c r="E29" s="109"/>
      <c r="F29" s="110">
        <f t="shared" si="13"/>
        <v>500</v>
      </c>
      <c r="G29" s="119">
        <f t="shared" si="14"/>
        <v>0</v>
      </c>
      <c r="H29" s="120">
        <f t="shared" si="15"/>
        <v>500</v>
      </c>
      <c r="I29" s="111">
        <f t="shared" si="21"/>
        <v>500</v>
      </c>
      <c r="J29" s="112"/>
      <c r="K29" s="113"/>
      <c r="L29" s="113"/>
      <c r="M29" s="113"/>
      <c r="N29" s="113"/>
      <c r="O29" s="113"/>
      <c r="P29" s="113"/>
      <c r="Q29" s="114"/>
      <c r="R29" s="114">
        <f t="shared" si="17"/>
        <v>0</v>
      </c>
      <c r="S29" s="113"/>
      <c r="T29" s="101">
        <f t="shared" si="18"/>
        <v>0</v>
      </c>
      <c r="U29" s="115"/>
      <c r="V29" s="112">
        <v>500</v>
      </c>
      <c r="W29" s="116"/>
      <c r="X29" s="113"/>
      <c r="Y29" s="113"/>
      <c r="Z29" s="113"/>
      <c r="AA29" s="113"/>
      <c r="AB29" s="114"/>
      <c r="AC29" s="100">
        <f t="shared" si="19"/>
        <v>500</v>
      </c>
      <c r="AD29" s="117"/>
      <c r="AE29" s="104">
        <f t="shared" si="20"/>
        <v>500</v>
      </c>
      <c r="AF29" s="121" t="s">
        <v>63</v>
      </c>
    </row>
    <row r="30" spans="1:32" ht="45" customHeight="1" outlineLevel="2" x14ac:dyDescent="0.35">
      <c r="A30" s="105">
        <v>735</v>
      </c>
      <c r="B30" s="124">
        <v>3875</v>
      </c>
      <c r="C30" s="107" t="s">
        <v>64</v>
      </c>
      <c r="D30" s="108"/>
      <c r="E30" s="109"/>
      <c r="F30" s="110">
        <f t="shared" si="13"/>
        <v>500</v>
      </c>
      <c r="G30" s="119">
        <f t="shared" si="14"/>
        <v>0</v>
      </c>
      <c r="H30" s="120">
        <f t="shared" si="15"/>
        <v>500</v>
      </c>
      <c r="I30" s="111">
        <f t="shared" si="21"/>
        <v>500</v>
      </c>
      <c r="J30" s="112"/>
      <c r="K30" s="113"/>
      <c r="L30" s="113"/>
      <c r="M30" s="113"/>
      <c r="N30" s="113"/>
      <c r="O30" s="113"/>
      <c r="P30" s="113"/>
      <c r="Q30" s="114"/>
      <c r="R30" s="114">
        <f t="shared" si="17"/>
        <v>0</v>
      </c>
      <c r="S30" s="113"/>
      <c r="T30" s="101">
        <f t="shared" si="18"/>
        <v>0</v>
      </c>
      <c r="U30" s="115"/>
      <c r="V30" s="112">
        <v>500</v>
      </c>
      <c r="W30" s="116"/>
      <c r="X30" s="113"/>
      <c r="Y30" s="113"/>
      <c r="Z30" s="113"/>
      <c r="AA30" s="113"/>
      <c r="AB30" s="114"/>
      <c r="AC30" s="100">
        <f t="shared" si="19"/>
        <v>500</v>
      </c>
      <c r="AD30" s="117"/>
      <c r="AE30" s="104">
        <f t="shared" si="20"/>
        <v>500</v>
      </c>
      <c r="AF30" s="121" t="s">
        <v>65</v>
      </c>
    </row>
    <row r="31" spans="1:32" ht="69.75" outlineLevel="2" x14ac:dyDescent="0.35">
      <c r="A31" s="105">
        <v>735</v>
      </c>
      <c r="B31" s="106">
        <v>2831</v>
      </c>
      <c r="C31" s="107" t="s">
        <v>66</v>
      </c>
      <c r="D31" s="108">
        <v>1100</v>
      </c>
      <c r="E31" s="109">
        <v>1100</v>
      </c>
      <c r="F31" s="110">
        <f t="shared" si="13"/>
        <v>1200</v>
      </c>
      <c r="G31" s="119">
        <f t="shared" si="14"/>
        <v>0</v>
      </c>
      <c r="H31" s="120">
        <f t="shared" si="15"/>
        <v>100</v>
      </c>
      <c r="I31" s="111">
        <f t="shared" si="21"/>
        <v>100</v>
      </c>
      <c r="J31" s="112"/>
      <c r="K31" s="113"/>
      <c r="L31" s="113"/>
      <c r="M31" s="113"/>
      <c r="N31" s="113"/>
      <c r="O31" s="113"/>
      <c r="P31" s="113"/>
      <c r="Q31" s="114"/>
      <c r="R31" s="114">
        <f t="shared" si="17"/>
        <v>0</v>
      </c>
      <c r="S31" s="113"/>
      <c r="T31" s="101">
        <f t="shared" si="18"/>
        <v>0</v>
      </c>
      <c r="U31" s="115"/>
      <c r="V31" s="112">
        <v>100</v>
      </c>
      <c r="W31" s="116"/>
      <c r="X31" s="113"/>
      <c r="Y31" s="113"/>
      <c r="Z31" s="113"/>
      <c r="AA31" s="113"/>
      <c r="AB31" s="114"/>
      <c r="AC31" s="100">
        <f t="shared" si="19"/>
        <v>100</v>
      </c>
      <c r="AD31" s="117"/>
      <c r="AE31" s="104">
        <f t="shared" si="20"/>
        <v>100</v>
      </c>
      <c r="AF31" s="121" t="s">
        <v>67</v>
      </c>
    </row>
    <row r="32" spans="1:32" s="138" customFormat="1" ht="46.5" outlineLevel="2" x14ac:dyDescent="0.35">
      <c r="A32" s="106">
        <v>735</v>
      </c>
      <c r="B32" s="106">
        <v>2950</v>
      </c>
      <c r="C32" s="107" t="s">
        <v>68</v>
      </c>
      <c r="D32" s="108">
        <v>3080</v>
      </c>
      <c r="E32" s="109">
        <v>2280</v>
      </c>
      <c r="F32" s="125">
        <f t="shared" si="13"/>
        <v>2530</v>
      </c>
      <c r="G32" s="126">
        <f t="shared" si="14"/>
        <v>0</v>
      </c>
      <c r="H32" s="127">
        <f t="shared" si="15"/>
        <v>250</v>
      </c>
      <c r="I32" s="128">
        <f t="shared" si="21"/>
        <v>250</v>
      </c>
      <c r="J32" s="129"/>
      <c r="K32" s="130"/>
      <c r="L32" s="130"/>
      <c r="M32" s="130"/>
      <c r="N32" s="130"/>
      <c r="O32" s="130"/>
      <c r="P32" s="130"/>
      <c r="Q32" s="130"/>
      <c r="R32" s="130">
        <f t="shared" si="17"/>
        <v>0</v>
      </c>
      <c r="S32" s="130"/>
      <c r="T32" s="131">
        <f t="shared" si="18"/>
        <v>0</v>
      </c>
      <c r="U32" s="132"/>
      <c r="V32" s="129">
        <v>250</v>
      </c>
      <c r="W32" s="133"/>
      <c r="X32" s="130"/>
      <c r="Y32" s="130"/>
      <c r="Z32" s="130"/>
      <c r="AA32" s="130"/>
      <c r="AB32" s="130"/>
      <c r="AC32" s="134">
        <f t="shared" si="19"/>
        <v>250</v>
      </c>
      <c r="AD32" s="135"/>
      <c r="AE32" s="136">
        <f t="shared" si="20"/>
        <v>250</v>
      </c>
      <c r="AF32" s="137" t="s">
        <v>69</v>
      </c>
    </row>
    <row r="33" spans="1:33" s="138" customFormat="1" ht="46.5" outlineLevel="2" x14ac:dyDescent="0.35">
      <c r="A33" s="106">
        <v>735</v>
      </c>
      <c r="B33" s="106">
        <v>3525</v>
      </c>
      <c r="C33" s="139" t="s">
        <v>70</v>
      </c>
      <c r="D33" s="108">
        <v>1610</v>
      </c>
      <c r="E33" s="109">
        <v>660</v>
      </c>
      <c r="F33" s="125">
        <f t="shared" si="13"/>
        <v>910</v>
      </c>
      <c r="G33" s="126">
        <f t="shared" si="14"/>
        <v>250</v>
      </c>
      <c r="H33" s="127">
        <f t="shared" si="15"/>
        <v>0</v>
      </c>
      <c r="I33" s="128">
        <f t="shared" si="21"/>
        <v>250</v>
      </c>
      <c r="J33" s="133">
        <v>250</v>
      </c>
      <c r="K33" s="130"/>
      <c r="L33" s="130"/>
      <c r="M33" s="130"/>
      <c r="N33" s="130"/>
      <c r="O33" s="130"/>
      <c r="P33" s="130"/>
      <c r="Q33" s="130"/>
      <c r="R33" s="130">
        <f t="shared" si="17"/>
        <v>250</v>
      </c>
      <c r="S33" s="130"/>
      <c r="T33" s="131">
        <f t="shared" si="18"/>
        <v>250</v>
      </c>
      <c r="U33" s="130"/>
      <c r="V33" s="130"/>
      <c r="W33" s="130"/>
      <c r="X33" s="130"/>
      <c r="Y33" s="130"/>
      <c r="Z33" s="130"/>
      <c r="AA33" s="130"/>
      <c r="AB33" s="130"/>
      <c r="AC33" s="134">
        <f t="shared" si="19"/>
        <v>0</v>
      </c>
      <c r="AD33" s="130"/>
      <c r="AE33" s="136">
        <f t="shared" si="20"/>
        <v>0</v>
      </c>
      <c r="AF33" s="140" t="s">
        <v>71</v>
      </c>
    </row>
    <row r="34" spans="1:33" s="138" customFormat="1" ht="93" outlineLevel="2" x14ac:dyDescent="0.35">
      <c r="A34" s="106">
        <v>735</v>
      </c>
      <c r="B34" s="124">
        <v>3876</v>
      </c>
      <c r="C34" s="139" t="s">
        <v>72</v>
      </c>
      <c r="D34" s="108"/>
      <c r="E34" s="109"/>
      <c r="F34" s="125">
        <f t="shared" si="13"/>
        <v>150</v>
      </c>
      <c r="G34" s="126">
        <f t="shared" si="14"/>
        <v>150</v>
      </c>
      <c r="H34" s="127">
        <f t="shared" si="15"/>
        <v>0</v>
      </c>
      <c r="I34" s="128">
        <f t="shared" si="21"/>
        <v>150</v>
      </c>
      <c r="J34" s="133">
        <v>150</v>
      </c>
      <c r="K34" s="130"/>
      <c r="L34" s="130"/>
      <c r="M34" s="130"/>
      <c r="N34" s="130"/>
      <c r="O34" s="130"/>
      <c r="P34" s="130"/>
      <c r="Q34" s="130"/>
      <c r="R34" s="130">
        <f t="shared" si="17"/>
        <v>150</v>
      </c>
      <c r="S34" s="130"/>
      <c r="T34" s="131">
        <f t="shared" si="18"/>
        <v>150</v>
      </c>
      <c r="U34" s="130"/>
      <c r="V34" s="130"/>
      <c r="W34" s="130"/>
      <c r="X34" s="130"/>
      <c r="Y34" s="130"/>
      <c r="Z34" s="130"/>
      <c r="AA34" s="130"/>
      <c r="AB34" s="130"/>
      <c r="AC34" s="134">
        <f t="shared" si="19"/>
        <v>0</v>
      </c>
      <c r="AD34" s="130"/>
      <c r="AE34" s="136">
        <f t="shared" si="20"/>
        <v>0</v>
      </c>
      <c r="AF34" s="140" t="s">
        <v>73</v>
      </c>
    </row>
    <row r="35" spans="1:33" s="138" customFormat="1" ht="61.5" customHeight="1" outlineLevel="2" thickBot="1" x14ac:dyDescent="0.4">
      <c r="A35" s="141">
        <v>735</v>
      </c>
      <c r="B35" s="141">
        <v>3006</v>
      </c>
      <c r="C35" s="142" t="s">
        <v>74</v>
      </c>
      <c r="D35" s="143">
        <v>9800</v>
      </c>
      <c r="E35" s="144">
        <v>8600</v>
      </c>
      <c r="F35" s="145">
        <f t="shared" si="13"/>
        <v>9100</v>
      </c>
      <c r="G35" s="146">
        <f t="shared" si="14"/>
        <v>500</v>
      </c>
      <c r="H35" s="147">
        <f t="shared" si="15"/>
        <v>0</v>
      </c>
      <c r="I35" s="148">
        <f t="shared" si="21"/>
        <v>500</v>
      </c>
      <c r="J35" s="149">
        <v>500</v>
      </c>
      <c r="K35" s="150"/>
      <c r="L35" s="150"/>
      <c r="M35" s="150"/>
      <c r="N35" s="150"/>
      <c r="O35" s="150"/>
      <c r="P35" s="150"/>
      <c r="Q35" s="150"/>
      <c r="R35" s="150">
        <f t="shared" si="17"/>
        <v>500</v>
      </c>
      <c r="S35" s="150"/>
      <c r="T35" s="151">
        <f t="shared" si="18"/>
        <v>500</v>
      </c>
      <c r="U35" s="150"/>
      <c r="V35" s="150"/>
      <c r="W35" s="150"/>
      <c r="X35" s="150"/>
      <c r="Y35" s="150"/>
      <c r="Z35" s="150"/>
      <c r="AA35" s="150"/>
      <c r="AB35" s="150"/>
      <c r="AC35" s="152">
        <f t="shared" si="19"/>
        <v>0</v>
      </c>
      <c r="AD35" s="150"/>
      <c r="AE35" s="153">
        <f t="shared" si="20"/>
        <v>0</v>
      </c>
      <c r="AF35" s="154"/>
    </row>
    <row r="36" spans="1:33" ht="45" customHeight="1" outlineLevel="1" thickBot="1" x14ac:dyDescent="0.4">
      <c r="A36" s="555" t="s">
        <v>75</v>
      </c>
      <c r="B36" s="556"/>
      <c r="C36" s="557"/>
      <c r="D36" s="155">
        <f t="shared" ref="D36:AE36" si="22">SUBTOTAL(9,D19:D35)</f>
        <v>58830</v>
      </c>
      <c r="E36" s="155">
        <f t="shared" si="22"/>
        <v>32409.7</v>
      </c>
      <c r="F36" s="155">
        <f t="shared" si="22"/>
        <v>50759.7</v>
      </c>
      <c r="G36" s="155">
        <f t="shared" si="22"/>
        <v>6550</v>
      </c>
      <c r="H36" s="155">
        <f t="shared" si="22"/>
        <v>7800</v>
      </c>
      <c r="I36" s="155">
        <f t="shared" si="22"/>
        <v>18350</v>
      </c>
      <c r="J36" s="155">
        <f t="shared" si="22"/>
        <v>6050</v>
      </c>
      <c r="K36" s="155">
        <f t="shared" si="22"/>
        <v>0</v>
      </c>
      <c r="L36" s="155">
        <f t="shared" si="22"/>
        <v>500</v>
      </c>
      <c r="M36" s="155">
        <f t="shared" si="22"/>
        <v>0</v>
      </c>
      <c r="N36" s="155">
        <f t="shared" si="22"/>
        <v>0</v>
      </c>
      <c r="O36" s="155">
        <f t="shared" si="22"/>
        <v>0</v>
      </c>
      <c r="P36" s="155">
        <f t="shared" si="22"/>
        <v>0</v>
      </c>
      <c r="Q36" s="155">
        <f t="shared" si="22"/>
        <v>0</v>
      </c>
      <c r="R36" s="155">
        <f t="shared" si="22"/>
        <v>6550</v>
      </c>
      <c r="S36" s="155">
        <f t="shared" si="22"/>
        <v>0</v>
      </c>
      <c r="T36" s="155">
        <f t="shared" si="22"/>
        <v>6550</v>
      </c>
      <c r="U36" s="155">
        <f t="shared" si="22"/>
        <v>5000</v>
      </c>
      <c r="V36" s="155">
        <f t="shared" si="22"/>
        <v>7800</v>
      </c>
      <c r="W36" s="155">
        <f t="shared" si="22"/>
        <v>0</v>
      </c>
      <c r="X36" s="155">
        <f t="shared" si="22"/>
        <v>0</v>
      </c>
      <c r="Y36" s="155">
        <f t="shared" si="22"/>
        <v>0</v>
      </c>
      <c r="Z36" s="155">
        <f t="shared" si="22"/>
        <v>0</v>
      </c>
      <c r="AA36" s="155">
        <f t="shared" si="22"/>
        <v>0</v>
      </c>
      <c r="AB36" s="155">
        <f t="shared" si="22"/>
        <v>0</v>
      </c>
      <c r="AC36" s="155">
        <f t="shared" si="22"/>
        <v>7800</v>
      </c>
      <c r="AD36" s="155">
        <f t="shared" si="22"/>
        <v>0</v>
      </c>
      <c r="AE36" s="155">
        <f t="shared" si="22"/>
        <v>7800</v>
      </c>
      <c r="AF36" s="58"/>
    </row>
    <row r="37" spans="1:33" ht="52.5" customHeight="1" outlineLevel="2" x14ac:dyDescent="0.35">
      <c r="A37" s="105">
        <v>742</v>
      </c>
      <c r="B37" s="106">
        <v>3205</v>
      </c>
      <c r="C37" s="156" t="s">
        <v>76</v>
      </c>
      <c r="D37" s="157">
        <v>3000</v>
      </c>
      <c r="E37" s="110">
        <v>2750</v>
      </c>
      <c r="F37" s="110">
        <f>E37+I37</f>
        <v>3250</v>
      </c>
      <c r="G37" s="158">
        <f>T37</f>
        <v>500</v>
      </c>
      <c r="H37" s="120">
        <f>AE37</f>
        <v>0</v>
      </c>
      <c r="I37" s="98">
        <f>SUM(G37:H37)</f>
        <v>500</v>
      </c>
      <c r="J37" s="159"/>
      <c r="K37" s="160"/>
      <c r="L37" s="160">
        <v>500</v>
      </c>
      <c r="M37" s="161"/>
      <c r="N37" s="161"/>
      <c r="O37" s="161"/>
      <c r="P37" s="161"/>
      <c r="Q37" s="100"/>
      <c r="R37" s="100">
        <f>SUM(J37:P37)</f>
        <v>500</v>
      </c>
      <c r="S37" s="161"/>
      <c r="T37" s="101">
        <f>SUM(Q37:S37)</f>
        <v>500</v>
      </c>
      <c r="U37" s="102"/>
      <c r="V37" s="159"/>
      <c r="W37" s="162"/>
      <c r="X37" s="161"/>
      <c r="Y37" s="161"/>
      <c r="Z37" s="161"/>
      <c r="AA37" s="161"/>
      <c r="AB37" s="161"/>
      <c r="AC37" s="100">
        <f>SUM(V37:AB37)</f>
        <v>0</v>
      </c>
      <c r="AD37" s="161"/>
      <c r="AE37" s="104">
        <f>SUM(AC37:AD37)</f>
        <v>0</v>
      </c>
      <c r="AF37" s="71" t="s">
        <v>77</v>
      </c>
    </row>
    <row r="38" spans="1:33" ht="43.5" customHeight="1" outlineLevel="2" x14ac:dyDescent="0.35">
      <c r="A38" s="105">
        <v>742</v>
      </c>
      <c r="B38" s="106">
        <v>3316</v>
      </c>
      <c r="C38" s="163" t="s">
        <v>78</v>
      </c>
      <c r="D38" s="157">
        <v>2000</v>
      </c>
      <c r="E38" s="110">
        <v>1500</v>
      </c>
      <c r="F38" s="110">
        <f>E38+I38</f>
        <v>1900</v>
      </c>
      <c r="G38" s="158">
        <f>T38</f>
        <v>400</v>
      </c>
      <c r="H38" s="120">
        <f>AE38</f>
        <v>0</v>
      </c>
      <c r="I38" s="98">
        <f>SUM(G38:H38)</f>
        <v>400</v>
      </c>
      <c r="J38" s="161"/>
      <c r="K38" s="160"/>
      <c r="L38" s="164">
        <v>400</v>
      </c>
      <c r="M38" s="161"/>
      <c r="N38" s="161"/>
      <c r="O38" s="161"/>
      <c r="P38" s="161"/>
      <c r="Q38" s="100"/>
      <c r="R38" s="100">
        <f>SUM(J38:P38)</f>
        <v>400</v>
      </c>
      <c r="S38" s="161"/>
      <c r="T38" s="101">
        <f>SUM(Q38:S38)</f>
        <v>400</v>
      </c>
      <c r="U38" s="102"/>
      <c r="V38" s="159"/>
      <c r="W38" s="162"/>
      <c r="X38" s="161"/>
      <c r="Y38" s="161"/>
      <c r="Z38" s="161"/>
      <c r="AA38" s="161"/>
      <c r="AB38" s="161"/>
      <c r="AC38" s="100">
        <f>SUM(V38:AB38)</f>
        <v>0</v>
      </c>
      <c r="AD38" s="161"/>
      <c r="AE38" s="104">
        <f>SUM(AC38:AD38)</f>
        <v>0</v>
      </c>
      <c r="AF38" s="165" t="s">
        <v>79</v>
      </c>
      <c r="AG38" s="166"/>
    </row>
    <row r="39" spans="1:33" ht="46.5" outlineLevel="2" x14ac:dyDescent="0.35">
      <c r="A39" s="105">
        <v>742</v>
      </c>
      <c r="B39" s="124">
        <v>3877</v>
      </c>
      <c r="C39" s="156" t="s">
        <v>80</v>
      </c>
      <c r="D39" s="157"/>
      <c r="E39" s="167"/>
      <c r="F39" s="110">
        <f>E39+I39</f>
        <v>1500</v>
      </c>
      <c r="G39" s="158">
        <f>T39</f>
        <v>1500</v>
      </c>
      <c r="H39" s="120">
        <f>AE39</f>
        <v>0</v>
      </c>
      <c r="I39" s="98">
        <f>SUM(G39:H39)</f>
        <v>1500</v>
      </c>
      <c r="J39" s="159"/>
      <c r="K39" s="161"/>
      <c r="L39" s="161">
        <v>1500</v>
      </c>
      <c r="M39" s="161"/>
      <c r="N39" s="161"/>
      <c r="O39" s="161"/>
      <c r="P39" s="161"/>
      <c r="Q39" s="100"/>
      <c r="R39" s="100">
        <f>SUM(J39:P39)</f>
        <v>1500</v>
      </c>
      <c r="S39" s="161"/>
      <c r="T39" s="101">
        <f>SUM(Q39:S39)</f>
        <v>1500</v>
      </c>
      <c r="U39" s="102"/>
      <c r="V39" s="159"/>
      <c r="W39" s="162"/>
      <c r="X39" s="161"/>
      <c r="Y39" s="161"/>
      <c r="Z39" s="161"/>
      <c r="AA39" s="161"/>
      <c r="AB39" s="161"/>
      <c r="AC39" s="100">
        <f>SUM(V39:AB39)</f>
        <v>0</v>
      </c>
      <c r="AD39" s="161"/>
      <c r="AE39" s="104">
        <f>SUM(AC39:AD39)</f>
        <v>0</v>
      </c>
      <c r="AF39" s="71"/>
    </row>
    <row r="40" spans="1:33" ht="45" customHeight="1" outlineLevel="2" x14ac:dyDescent="0.35">
      <c r="A40" s="105">
        <v>742</v>
      </c>
      <c r="B40" s="106">
        <v>2919</v>
      </c>
      <c r="C40" s="107" t="s">
        <v>81</v>
      </c>
      <c r="D40" s="157">
        <v>2358</v>
      </c>
      <c r="E40" s="167">
        <v>2058</v>
      </c>
      <c r="F40" s="110">
        <f>E40+I40</f>
        <v>2458</v>
      </c>
      <c r="G40" s="158">
        <f>T40</f>
        <v>400</v>
      </c>
      <c r="H40" s="120">
        <f>AE40</f>
        <v>0</v>
      </c>
      <c r="I40" s="98">
        <f>SUM(G40:H40)</f>
        <v>400</v>
      </c>
      <c r="J40" s="159"/>
      <c r="K40" s="161"/>
      <c r="L40" s="161">
        <v>400</v>
      </c>
      <c r="M40" s="161"/>
      <c r="N40" s="161"/>
      <c r="O40" s="161"/>
      <c r="P40" s="161"/>
      <c r="Q40" s="100"/>
      <c r="R40" s="100">
        <f>SUM(J40:P40)</f>
        <v>400</v>
      </c>
      <c r="S40" s="161"/>
      <c r="T40" s="101">
        <f>SUM(Q40:S40)</f>
        <v>400</v>
      </c>
      <c r="U40" s="102"/>
      <c r="V40" s="159"/>
      <c r="W40" s="162"/>
      <c r="X40" s="161"/>
      <c r="Y40" s="161"/>
      <c r="Z40" s="161"/>
      <c r="AA40" s="161"/>
      <c r="AB40" s="161"/>
      <c r="AC40" s="100">
        <f>SUM(V40:AB40)</f>
        <v>0</v>
      </c>
      <c r="AD40" s="161"/>
      <c r="AE40" s="104">
        <f>SUM(AC40:AD40)</f>
        <v>0</v>
      </c>
      <c r="AF40" s="71" t="s">
        <v>82</v>
      </c>
    </row>
    <row r="41" spans="1:33" ht="45" customHeight="1" outlineLevel="2" x14ac:dyDescent="0.35">
      <c r="A41" s="59">
        <v>742</v>
      </c>
      <c r="B41" s="74">
        <v>3878</v>
      </c>
      <c r="C41" s="40" t="s">
        <v>83</v>
      </c>
      <c r="D41" s="157"/>
      <c r="E41" s="167"/>
      <c r="F41" s="110">
        <f t="shared" ref="F41:F64" si="23">E41+I41</f>
        <v>4000</v>
      </c>
      <c r="G41" s="158">
        <f t="shared" ref="G41:G64" si="24">T41</f>
        <v>2000</v>
      </c>
      <c r="H41" s="120">
        <f t="shared" ref="H41:H64" si="25">AE41</f>
        <v>2000</v>
      </c>
      <c r="I41" s="98">
        <f t="shared" ref="I41:I64" si="26">SUM(G41:H41)</f>
        <v>4000</v>
      </c>
      <c r="J41" s="159"/>
      <c r="K41" s="161"/>
      <c r="L41" s="161">
        <v>2000</v>
      </c>
      <c r="M41" s="161"/>
      <c r="N41" s="161"/>
      <c r="O41" s="161"/>
      <c r="P41" s="161"/>
      <c r="Q41" s="100"/>
      <c r="R41" s="100">
        <f t="shared" ref="R41:R64" si="27">SUM(J41:P41)</f>
        <v>2000</v>
      </c>
      <c r="S41" s="161"/>
      <c r="T41" s="101">
        <f t="shared" ref="T41:T55" si="28">SUM(Q41:S41)</f>
        <v>2000</v>
      </c>
      <c r="U41" s="102"/>
      <c r="V41" s="159"/>
      <c r="W41" s="162"/>
      <c r="X41" s="161">
        <v>2000</v>
      </c>
      <c r="Y41" s="161"/>
      <c r="Z41" s="161"/>
      <c r="AA41" s="161"/>
      <c r="AB41" s="161"/>
      <c r="AC41" s="100">
        <f t="shared" ref="AC41:AC64" si="29">SUM(V41:AB41)</f>
        <v>2000</v>
      </c>
      <c r="AD41" s="161"/>
      <c r="AE41" s="104">
        <f t="shared" ref="AE41:AE64" si="30">SUM(AC41:AD41)</f>
        <v>2000</v>
      </c>
      <c r="AF41" s="71" t="s">
        <v>84</v>
      </c>
      <c r="AG41" s="168"/>
    </row>
    <row r="42" spans="1:33" ht="45" customHeight="1" outlineLevel="2" x14ac:dyDescent="0.35">
      <c r="A42" s="59">
        <v>742</v>
      </c>
      <c r="B42" s="39">
        <v>2722</v>
      </c>
      <c r="C42" s="40" t="s">
        <v>85</v>
      </c>
      <c r="D42" s="157">
        <v>11710</v>
      </c>
      <c r="E42" s="167">
        <v>7810</v>
      </c>
      <c r="F42" s="110">
        <f t="shared" si="23"/>
        <v>10970</v>
      </c>
      <c r="G42" s="158">
        <f t="shared" si="24"/>
        <v>710</v>
      </c>
      <c r="H42" s="120">
        <f t="shared" si="25"/>
        <v>2450</v>
      </c>
      <c r="I42" s="98">
        <f t="shared" si="26"/>
        <v>3160</v>
      </c>
      <c r="J42" s="159"/>
      <c r="K42" s="161"/>
      <c r="L42" s="161">
        <v>710</v>
      </c>
      <c r="M42" s="161"/>
      <c r="N42" s="161"/>
      <c r="O42" s="161"/>
      <c r="P42" s="161"/>
      <c r="Q42" s="100"/>
      <c r="R42" s="100">
        <f t="shared" si="27"/>
        <v>710</v>
      </c>
      <c r="S42" s="161"/>
      <c r="T42" s="101">
        <f t="shared" si="28"/>
        <v>710</v>
      </c>
      <c r="U42" s="102"/>
      <c r="V42" s="159"/>
      <c r="W42" s="162"/>
      <c r="X42" s="161">
        <v>2450</v>
      </c>
      <c r="Y42" s="161"/>
      <c r="Z42" s="161"/>
      <c r="AA42" s="161"/>
      <c r="AB42" s="161"/>
      <c r="AC42" s="100">
        <f t="shared" si="29"/>
        <v>2450</v>
      </c>
      <c r="AD42" s="161"/>
      <c r="AE42" s="104">
        <f t="shared" si="30"/>
        <v>2450</v>
      </c>
      <c r="AF42" s="71" t="s">
        <v>86</v>
      </c>
      <c r="AG42" s="168"/>
    </row>
    <row r="43" spans="1:33" ht="46.5" outlineLevel="2" x14ac:dyDescent="0.35">
      <c r="A43" s="59">
        <v>742</v>
      </c>
      <c r="B43" s="39">
        <v>3395</v>
      </c>
      <c r="C43" s="40" t="s">
        <v>87</v>
      </c>
      <c r="D43" s="157">
        <v>4600</v>
      </c>
      <c r="E43" s="167">
        <v>1600</v>
      </c>
      <c r="F43" s="110">
        <f t="shared" si="23"/>
        <v>4600</v>
      </c>
      <c r="G43" s="158">
        <f t="shared" si="24"/>
        <v>1000</v>
      </c>
      <c r="H43" s="120">
        <f t="shared" si="25"/>
        <v>2000</v>
      </c>
      <c r="I43" s="98">
        <f t="shared" si="26"/>
        <v>3000</v>
      </c>
      <c r="J43" s="159"/>
      <c r="K43" s="161"/>
      <c r="L43" s="161">
        <v>1000</v>
      </c>
      <c r="M43" s="161"/>
      <c r="N43" s="161"/>
      <c r="O43" s="161"/>
      <c r="P43" s="161"/>
      <c r="Q43" s="100"/>
      <c r="R43" s="100">
        <f t="shared" si="27"/>
        <v>1000</v>
      </c>
      <c r="S43" s="161"/>
      <c r="T43" s="101">
        <f t="shared" si="28"/>
        <v>1000</v>
      </c>
      <c r="U43" s="102"/>
      <c r="V43" s="159"/>
      <c r="W43" s="162"/>
      <c r="X43" s="161">
        <v>2000</v>
      </c>
      <c r="Y43" s="161"/>
      <c r="Z43" s="161"/>
      <c r="AA43" s="161"/>
      <c r="AB43" s="161"/>
      <c r="AC43" s="100">
        <f t="shared" si="29"/>
        <v>2000</v>
      </c>
      <c r="AD43" s="161"/>
      <c r="AE43" s="104">
        <f t="shared" si="30"/>
        <v>2000</v>
      </c>
      <c r="AF43" s="71" t="s">
        <v>88</v>
      </c>
      <c r="AG43" s="168"/>
    </row>
    <row r="44" spans="1:33" ht="45" customHeight="1" outlineLevel="2" x14ac:dyDescent="0.35">
      <c r="A44" s="59">
        <v>742</v>
      </c>
      <c r="B44" s="39">
        <v>3459</v>
      </c>
      <c r="C44" s="40" t="s">
        <v>89</v>
      </c>
      <c r="D44" s="157">
        <v>13650</v>
      </c>
      <c r="E44" s="167">
        <v>5711</v>
      </c>
      <c r="F44" s="110">
        <f t="shared" si="23"/>
        <v>6211</v>
      </c>
      <c r="G44" s="158">
        <f t="shared" si="24"/>
        <v>0</v>
      </c>
      <c r="H44" s="120">
        <f t="shared" si="25"/>
        <v>500</v>
      </c>
      <c r="I44" s="98">
        <f t="shared" si="26"/>
        <v>500</v>
      </c>
      <c r="J44" s="159"/>
      <c r="K44" s="161"/>
      <c r="L44" s="161"/>
      <c r="M44" s="161"/>
      <c r="N44" s="161"/>
      <c r="O44" s="161"/>
      <c r="P44" s="161"/>
      <c r="Q44" s="100"/>
      <c r="R44" s="100">
        <f t="shared" si="27"/>
        <v>0</v>
      </c>
      <c r="S44" s="161"/>
      <c r="T44" s="101">
        <f t="shared" si="28"/>
        <v>0</v>
      </c>
      <c r="U44" s="102"/>
      <c r="V44" s="159"/>
      <c r="W44" s="162"/>
      <c r="X44" s="161">
        <v>500</v>
      </c>
      <c r="Y44" s="161"/>
      <c r="Z44" s="161"/>
      <c r="AA44" s="161"/>
      <c r="AB44" s="161"/>
      <c r="AC44" s="100">
        <f t="shared" si="29"/>
        <v>500</v>
      </c>
      <c r="AD44" s="161"/>
      <c r="AE44" s="104">
        <f t="shared" si="30"/>
        <v>500</v>
      </c>
      <c r="AF44" s="71" t="s">
        <v>90</v>
      </c>
      <c r="AG44" s="168"/>
    </row>
    <row r="45" spans="1:33" ht="39.75" customHeight="1" outlineLevel="2" x14ac:dyDescent="0.35">
      <c r="A45" s="59">
        <v>742</v>
      </c>
      <c r="B45" s="39">
        <v>3846</v>
      </c>
      <c r="C45" s="40" t="s">
        <v>91</v>
      </c>
      <c r="D45" s="169">
        <v>2000</v>
      </c>
      <c r="E45" s="170">
        <v>1115</v>
      </c>
      <c r="F45" s="110">
        <f t="shared" si="23"/>
        <v>2615</v>
      </c>
      <c r="G45" s="158">
        <f t="shared" si="24"/>
        <v>1500</v>
      </c>
      <c r="H45" s="120">
        <f t="shared" si="25"/>
        <v>0</v>
      </c>
      <c r="I45" s="98">
        <f t="shared" si="26"/>
        <v>1500</v>
      </c>
      <c r="J45" s="159"/>
      <c r="K45" s="161"/>
      <c r="L45" s="161">
        <v>1500</v>
      </c>
      <c r="M45" s="161"/>
      <c r="N45" s="161"/>
      <c r="O45" s="161"/>
      <c r="P45" s="161"/>
      <c r="Q45" s="100"/>
      <c r="R45" s="100">
        <f t="shared" si="27"/>
        <v>1500</v>
      </c>
      <c r="S45" s="161"/>
      <c r="T45" s="101">
        <f t="shared" si="28"/>
        <v>1500</v>
      </c>
      <c r="U45" s="102"/>
      <c r="V45" s="159"/>
      <c r="W45" s="162"/>
      <c r="X45" s="161"/>
      <c r="Y45" s="161"/>
      <c r="Z45" s="161"/>
      <c r="AA45" s="161"/>
      <c r="AB45" s="161"/>
      <c r="AC45" s="100">
        <f t="shared" si="29"/>
        <v>0</v>
      </c>
      <c r="AD45" s="161"/>
      <c r="AE45" s="104">
        <f t="shared" si="30"/>
        <v>0</v>
      </c>
      <c r="AF45" s="71"/>
      <c r="AG45" s="168"/>
    </row>
    <row r="46" spans="1:33" ht="45" customHeight="1" outlineLevel="2" x14ac:dyDescent="0.35">
      <c r="A46" s="59">
        <v>742</v>
      </c>
      <c r="B46" s="74">
        <v>3879</v>
      </c>
      <c r="C46" s="40" t="s">
        <v>92</v>
      </c>
      <c r="D46" s="157"/>
      <c r="E46" s="167"/>
      <c r="F46" s="110">
        <f t="shared" si="23"/>
        <v>100</v>
      </c>
      <c r="G46" s="158">
        <f t="shared" si="24"/>
        <v>100</v>
      </c>
      <c r="H46" s="120">
        <f t="shared" si="25"/>
        <v>0</v>
      </c>
      <c r="I46" s="98">
        <f t="shared" si="26"/>
        <v>100</v>
      </c>
      <c r="J46" s="159"/>
      <c r="K46" s="161"/>
      <c r="L46" s="161">
        <v>100</v>
      </c>
      <c r="M46" s="161"/>
      <c r="N46" s="161"/>
      <c r="O46" s="161"/>
      <c r="P46" s="161"/>
      <c r="Q46" s="100"/>
      <c r="R46" s="100">
        <f t="shared" si="27"/>
        <v>100</v>
      </c>
      <c r="S46" s="161"/>
      <c r="T46" s="101">
        <f t="shared" si="28"/>
        <v>100</v>
      </c>
      <c r="U46" s="102"/>
      <c r="V46" s="159"/>
      <c r="W46" s="162"/>
      <c r="X46" s="161"/>
      <c r="Y46" s="161"/>
      <c r="Z46" s="161"/>
      <c r="AA46" s="161"/>
      <c r="AB46" s="161"/>
      <c r="AC46" s="100">
        <f t="shared" si="29"/>
        <v>0</v>
      </c>
      <c r="AD46" s="161"/>
      <c r="AE46" s="104">
        <f t="shared" si="30"/>
        <v>0</v>
      </c>
      <c r="AF46" s="71" t="s">
        <v>93</v>
      </c>
      <c r="AG46" s="168"/>
    </row>
    <row r="47" spans="1:33" ht="45" customHeight="1" outlineLevel="2" x14ac:dyDescent="0.35">
      <c r="A47" s="59">
        <v>742</v>
      </c>
      <c r="B47" s="39">
        <v>3617</v>
      </c>
      <c r="C47" s="40" t="s">
        <v>94</v>
      </c>
      <c r="D47" s="157">
        <v>4050</v>
      </c>
      <c r="E47" s="167">
        <v>1215</v>
      </c>
      <c r="F47" s="110">
        <f t="shared" si="23"/>
        <v>6215</v>
      </c>
      <c r="G47" s="158">
        <f t="shared" si="24"/>
        <v>5000</v>
      </c>
      <c r="H47" s="120">
        <f t="shared" si="25"/>
        <v>0</v>
      </c>
      <c r="I47" s="98">
        <f t="shared" si="26"/>
        <v>5000</v>
      </c>
      <c r="J47" s="159"/>
      <c r="K47" s="161"/>
      <c r="L47" s="161">
        <v>1500</v>
      </c>
      <c r="M47" s="161"/>
      <c r="N47" s="161"/>
      <c r="O47" s="161"/>
      <c r="P47" s="161"/>
      <c r="Q47" s="100"/>
      <c r="R47" s="100">
        <f t="shared" si="27"/>
        <v>1500</v>
      </c>
      <c r="S47" s="161">
        <v>3500</v>
      </c>
      <c r="T47" s="101">
        <f t="shared" si="28"/>
        <v>5000</v>
      </c>
      <c r="U47" s="102"/>
      <c r="V47" s="159"/>
      <c r="W47" s="162"/>
      <c r="X47" s="161"/>
      <c r="Y47" s="161"/>
      <c r="Z47" s="161"/>
      <c r="AA47" s="161"/>
      <c r="AB47" s="161"/>
      <c r="AC47" s="100">
        <f t="shared" si="29"/>
        <v>0</v>
      </c>
      <c r="AD47" s="161"/>
      <c r="AE47" s="104">
        <f t="shared" si="30"/>
        <v>0</v>
      </c>
      <c r="AF47" s="71"/>
      <c r="AG47" s="168"/>
    </row>
    <row r="48" spans="1:33" ht="45" customHeight="1" outlineLevel="2" x14ac:dyDescent="0.35">
      <c r="A48" s="59">
        <v>742</v>
      </c>
      <c r="B48" s="39">
        <v>3719</v>
      </c>
      <c r="C48" s="40" t="s">
        <v>95</v>
      </c>
      <c r="D48" s="157">
        <v>2500</v>
      </c>
      <c r="E48" s="167">
        <v>1000</v>
      </c>
      <c r="F48" s="110">
        <f t="shared" si="23"/>
        <v>2625</v>
      </c>
      <c r="G48" s="158">
        <f t="shared" si="24"/>
        <v>791</v>
      </c>
      <c r="H48" s="120">
        <f t="shared" si="25"/>
        <v>834</v>
      </c>
      <c r="I48" s="98">
        <f t="shared" si="26"/>
        <v>1625</v>
      </c>
      <c r="J48" s="159"/>
      <c r="K48" s="161"/>
      <c r="L48" s="161">
        <v>791</v>
      </c>
      <c r="M48" s="161"/>
      <c r="N48" s="161"/>
      <c r="O48" s="161"/>
      <c r="P48" s="161"/>
      <c r="Q48" s="100"/>
      <c r="R48" s="100">
        <f t="shared" si="27"/>
        <v>791</v>
      </c>
      <c r="S48" s="161"/>
      <c r="T48" s="101">
        <f t="shared" si="28"/>
        <v>791</v>
      </c>
      <c r="U48" s="102"/>
      <c r="V48" s="159"/>
      <c r="W48" s="162"/>
      <c r="X48" s="161">
        <v>834</v>
      </c>
      <c r="Y48" s="161"/>
      <c r="Z48" s="161"/>
      <c r="AA48" s="161"/>
      <c r="AB48" s="161"/>
      <c r="AC48" s="100">
        <f t="shared" si="29"/>
        <v>834</v>
      </c>
      <c r="AD48" s="161"/>
      <c r="AE48" s="104">
        <f t="shared" si="30"/>
        <v>834</v>
      </c>
      <c r="AF48" s="165"/>
      <c r="AG48" s="168"/>
    </row>
    <row r="49" spans="1:33" ht="139.5" outlineLevel="2" x14ac:dyDescent="0.35">
      <c r="A49" s="59">
        <v>742</v>
      </c>
      <c r="B49" s="39">
        <v>3615</v>
      </c>
      <c r="C49" s="40" t="s">
        <v>96</v>
      </c>
      <c r="D49" s="157">
        <v>3600</v>
      </c>
      <c r="E49" s="167">
        <v>3600</v>
      </c>
      <c r="F49" s="110">
        <f t="shared" si="23"/>
        <v>10622</v>
      </c>
      <c r="G49" s="158">
        <f t="shared" si="24"/>
        <v>7022</v>
      </c>
      <c r="H49" s="120">
        <f t="shared" si="25"/>
        <v>0</v>
      </c>
      <c r="I49" s="98">
        <f t="shared" si="26"/>
        <v>7022</v>
      </c>
      <c r="J49" s="159"/>
      <c r="K49" s="161"/>
      <c r="L49" s="161">
        <v>7022</v>
      </c>
      <c r="M49" s="161"/>
      <c r="N49" s="161"/>
      <c r="O49" s="161"/>
      <c r="P49" s="161"/>
      <c r="Q49" s="100"/>
      <c r="R49" s="100">
        <f t="shared" si="27"/>
        <v>7022</v>
      </c>
      <c r="S49" s="161"/>
      <c r="T49" s="101">
        <f t="shared" si="28"/>
        <v>7022</v>
      </c>
      <c r="U49" s="102"/>
      <c r="V49" s="159"/>
      <c r="W49" s="162"/>
      <c r="X49" s="161"/>
      <c r="Y49" s="161"/>
      <c r="Z49" s="161"/>
      <c r="AA49" s="161"/>
      <c r="AB49" s="161"/>
      <c r="AC49" s="100">
        <f t="shared" si="29"/>
        <v>0</v>
      </c>
      <c r="AD49" s="161"/>
      <c r="AE49" s="104">
        <f t="shared" si="30"/>
        <v>0</v>
      </c>
      <c r="AF49" s="165" t="s">
        <v>97</v>
      </c>
      <c r="AG49" s="168"/>
    </row>
    <row r="50" spans="1:33" ht="45" customHeight="1" outlineLevel="2" x14ac:dyDescent="0.35">
      <c r="A50" s="59">
        <v>742</v>
      </c>
      <c r="B50" s="39">
        <v>3729</v>
      </c>
      <c r="C50" s="40" t="s">
        <v>98</v>
      </c>
      <c r="D50" s="157">
        <v>6000</v>
      </c>
      <c r="E50" s="167"/>
      <c r="F50" s="110">
        <f t="shared" si="23"/>
        <v>6000</v>
      </c>
      <c r="G50" s="158">
        <f t="shared" si="24"/>
        <v>687</v>
      </c>
      <c r="H50" s="120">
        <f t="shared" si="25"/>
        <v>5313</v>
      </c>
      <c r="I50" s="98">
        <f t="shared" si="26"/>
        <v>6000</v>
      </c>
      <c r="J50" s="159"/>
      <c r="K50" s="161"/>
      <c r="L50" s="161">
        <v>687</v>
      </c>
      <c r="M50" s="161"/>
      <c r="N50" s="161"/>
      <c r="O50" s="161"/>
      <c r="P50" s="161"/>
      <c r="Q50" s="100"/>
      <c r="R50" s="100">
        <f t="shared" si="27"/>
        <v>687</v>
      </c>
      <c r="S50" s="161"/>
      <c r="T50" s="101">
        <f t="shared" si="28"/>
        <v>687</v>
      </c>
      <c r="U50" s="102"/>
      <c r="V50" s="159"/>
      <c r="W50" s="162"/>
      <c r="X50" s="161">
        <v>5313</v>
      </c>
      <c r="Y50" s="161"/>
      <c r="Z50" s="161"/>
      <c r="AA50" s="161"/>
      <c r="AB50" s="161"/>
      <c r="AC50" s="100">
        <f t="shared" si="29"/>
        <v>5313</v>
      </c>
      <c r="AD50" s="161"/>
      <c r="AE50" s="104">
        <f t="shared" si="30"/>
        <v>5313</v>
      </c>
      <c r="AF50" s="165"/>
      <c r="AG50" s="168"/>
    </row>
    <row r="51" spans="1:33" ht="60.75" customHeight="1" outlineLevel="2" thickBot="1" x14ac:dyDescent="0.4">
      <c r="A51" s="171">
        <v>742</v>
      </c>
      <c r="B51" s="172">
        <v>1568</v>
      </c>
      <c r="C51" s="173" t="s">
        <v>99</v>
      </c>
      <c r="D51" s="174">
        <v>23609</v>
      </c>
      <c r="E51" s="175">
        <v>22609</v>
      </c>
      <c r="F51" s="176">
        <f t="shared" si="23"/>
        <v>32609</v>
      </c>
      <c r="G51" s="177">
        <f t="shared" si="24"/>
        <v>0</v>
      </c>
      <c r="H51" s="178">
        <f t="shared" si="25"/>
        <v>10000</v>
      </c>
      <c r="I51" s="175">
        <f t="shared" si="26"/>
        <v>10000</v>
      </c>
      <c r="J51" s="179"/>
      <c r="K51" s="180"/>
      <c r="L51" s="180"/>
      <c r="M51" s="180"/>
      <c r="N51" s="180"/>
      <c r="O51" s="180"/>
      <c r="P51" s="180"/>
      <c r="Q51" s="180"/>
      <c r="R51" s="180">
        <f t="shared" si="27"/>
        <v>0</v>
      </c>
      <c r="S51" s="180"/>
      <c r="T51" s="181">
        <f t="shared" si="28"/>
        <v>0</v>
      </c>
      <c r="U51" s="182"/>
      <c r="V51" s="179"/>
      <c r="W51" s="183"/>
      <c r="X51" s="180">
        <v>10000</v>
      </c>
      <c r="Y51" s="180"/>
      <c r="Z51" s="180"/>
      <c r="AA51" s="180"/>
      <c r="AB51" s="180"/>
      <c r="AC51" s="180">
        <f t="shared" si="29"/>
        <v>10000</v>
      </c>
      <c r="AD51" s="180"/>
      <c r="AE51" s="184">
        <f t="shared" si="30"/>
        <v>10000</v>
      </c>
      <c r="AF51" s="165"/>
      <c r="AG51" s="168"/>
    </row>
    <row r="52" spans="1:33" ht="54.75" hidden="1" customHeight="1" outlineLevel="2" x14ac:dyDescent="0.35">
      <c r="A52" s="185">
        <v>742</v>
      </c>
      <c r="B52" s="186"/>
      <c r="C52" s="187"/>
      <c r="D52" s="188"/>
      <c r="E52" s="98"/>
      <c r="F52" s="95">
        <f t="shared" si="23"/>
        <v>0</v>
      </c>
      <c r="G52" s="96">
        <f t="shared" si="24"/>
        <v>0</v>
      </c>
      <c r="H52" s="97">
        <f t="shared" si="25"/>
        <v>0</v>
      </c>
      <c r="I52" s="98">
        <f t="shared" si="26"/>
        <v>0</v>
      </c>
      <c r="J52" s="99"/>
      <c r="K52" s="100"/>
      <c r="L52" s="100"/>
      <c r="M52" s="100"/>
      <c r="N52" s="100"/>
      <c r="O52" s="100"/>
      <c r="P52" s="100"/>
      <c r="Q52" s="100"/>
      <c r="R52" s="100">
        <f t="shared" si="27"/>
        <v>0</v>
      </c>
      <c r="S52" s="100"/>
      <c r="T52" s="101">
        <f t="shared" si="28"/>
        <v>0</v>
      </c>
      <c r="U52" s="102"/>
      <c r="V52" s="99"/>
      <c r="W52" s="103"/>
      <c r="X52" s="100"/>
      <c r="Y52" s="100"/>
      <c r="Z52" s="100"/>
      <c r="AA52" s="100"/>
      <c r="AB52" s="100"/>
      <c r="AC52" s="100">
        <f t="shared" si="29"/>
        <v>0</v>
      </c>
      <c r="AD52" s="100"/>
      <c r="AE52" s="104">
        <f t="shared" si="30"/>
        <v>0</v>
      </c>
      <c r="AF52" s="165"/>
      <c r="AG52" s="168"/>
    </row>
    <row r="53" spans="1:33" ht="45" hidden="1" customHeight="1" outlineLevel="2" x14ac:dyDescent="0.35">
      <c r="A53" s="59">
        <v>742</v>
      </c>
      <c r="B53" s="39"/>
      <c r="C53" s="40"/>
      <c r="D53" s="157"/>
      <c r="E53" s="167"/>
      <c r="F53" s="110">
        <f t="shared" si="23"/>
        <v>0</v>
      </c>
      <c r="G53" s="158">
        <f t="shared" si="24"/>
        <v>0</v>
      </c>
      <c r="H53" s="120">
        <f t="shared" si="25"/>
        <v>0</v>
      </c>
      <c r="I53" s="98">
        <f t="shared" si="26"/>
        <v>0</v>
      </c>
      <c r="J53" s="159"/>
      <c r="K53" s="161"/>
      <c r="L53" s="161"/>
      <c r="M53" s="161"/>
      <c r="N53" s="161"/>
      <c r="O53" s="161"/>
      <c r="P53" s="161"/>
      <c r="Q53" s="100"/>
      <c r="R53" s="100">
        <f t="shared" si="27"/>
        <v>0</v>
      </c>
      <c r="S53" s="161"/>
      <c r="T53" s="101">
        <f t="shared" si="28"/>
        <v>0</v>
      </c>
      <c r="U53" s="102"/>
      <c r="V53" s="159"/>
      <c r="W53" s="162"/>
      <c r="X53" s="161"/>
      <c r="Y53" s="161"/>
      <c r="Z53" s="161"/>
      <c r="AA53" s="161"/>
      <c r="AB53" s="161"/>
      <c r="AC53" s="100">
        <f t="shared" si="29"/>
        <v>0</v>
      </c>
      <c r="AD53" s="161"/>
      <c r="AE53" s="104">
        <f t="shared" si="30"/>
        <v>0</v>
      </c>
      <c r="AF53" s="165"/>
      <c r="AG53" s="168"/>
    </row>
    <row r="54" spans="1:33" ht="45" hidden="1" customHeight="1" outlineLevel="2" x14ac:dyDescent="0.35">
      <c r="A54" s="59">
        <v>742</v>
      </c>
      <c r="B54" s="39"/>
      <c r="C54" s="40"/>
      <c r="D54" s="157"/>
      <c r="E54" s="167"/>
      <c r="F54" s="110">
        <f t="shared" si="23"/>
        <v>0</v>
      </c>
      <c r="G54" s="158">
        <f t="shared" si="24"/>
        <v>0</v>
      </c>
      <c r="H54" s="120">
        <f t="shared" si="25"/>
        <v>0</v>
      </c>
      <c r="I54" s="98">
        <f t="shared" si="26"/>
        <v>0</v>
      </c>
      <c r="J54" s="159"/>
      <c r="K54" s="161"/>
      <c r="L54" s="161"/>
      <c r="M54" s="161"/>
      <c r="N54" s="161"/>
      <c r="O54" s="161"/>
      <c r="P54" s="161"/>
      <c r="Q54" s="100"/>
      <c r="R54" s="100">
        <f t="shared" si="27"/>
        <v>0</v>
      </c>
      <c r="S54" s="161"/>
      <c r="T54" s="101">
        <f t="shared" si="28"/>
        <v>0</v>
      </c>
      <c r="U54" s="102"/>
      <c r="V54" s="159"/>
      <c r="W54" s="162"/>
      <c r="X54" s="161"/>
      <c r="Y54" s="161"/>
      <c r="Z54" s="161"/>
      <c r="AA54" s="161"/>
      <c r="AB54" s="161"/>
      <c r="AC54" s="100">
        <f t="shared" si="29"/>
        <v>0</v>
      </c>
      <c r="AD54" s="161"/>
      <c r="AE54" s="104">
        <f t="shared" si="30"/>
        <v>0</v>
      </c>
      <c r="AF54" s="104"/>
      <c r="AG54" s="168"/>
    </row>
    <row r="55" spans="1:33" ht="45" hidden="1" customHeight="1" outlineLevel="2" x14ac:dyDescent="0.35">
      <c r="A55" s="59">
        <v>742</v>
      </c>
      <c r="B55" s="39"/>
      <c r="C55" s="40"/>
      <c r="D55" s="157"/>
      <c r="E55" s="167"/>
      <c r="F55" s="110">
        <f t="shared" si="23"/>
        <v>0</v>
      </c>
      <c r="G55" s="158">
        <f t="shared" si="24"/>
        <v>0</v>
      </c>
      <c r="H55" s="120">
        <f t="shared" si="25"/>
        <v>0</v>
      </c>
      <c r="I55" s="98">
        <f t="shared" si="26"/>
        <v>0</v>
      </c>
      <c r="J55" s="159"/>
      <c r="K55" s="161"/>
      <c r="L55" s="161"/>
      <c r="M55" s="161"/>
      <c r="N55" s="161"/>
      <c r="O55" s="161"/>
      <c r="P55" s="161"/>
      <c r="Q55" s="100"/>
      <c r="R55" s="100">
        <f t="shared" si="27"/>
        <v>0</v>
      </c>
      <c r="S55" s="161"/>
      <c r="T55" s="101">
        <f t="shared" si="28"/>
        <v>0</v>
      </c>
      <c r="U55" s="102"/>
      <c r="V55" s="159"/>
      <c r="W55" s="162"/>
      <c r="X55" s="161"/>
      <c r="Y55" s="161"/>
      <c r="Z55" s="161"/>
      <c r="AA55" s="161"/>
      <c r="AB55" s="161"/>
      <c r="AC55" s="100">
        <f t="shared" si="29"/>
        <v>0</v>
      </c>
      <c r="AD55" s="161"/>
      <c r="AE55" s="104">
        <f t="shared" si="30"/>
        <v>0</v>
      </c>
      <c r="AF55" s="165"/>
      <c r="AG55" s="168"/>
    </row>
    <row r="56" spans="1:33" ht="45" hidden="1" customHeight="1" outlineLevel="2" x14ac:dyDescent="0.35">
      <c r="A56" s="59">
        <v>742</v>
      </c>
      <c r="B56" s="39"/>
      <c r="C56" s="40"/>
      <c r="D56" s="157"/>
      <c r="E56" s="167"/>
      <c r="F56" s="110">
        <f t="shared" si="23"/>
        <v>0</v>
      </c>
      <c r="G56" s="158">
        <f t="shared" si="24"/>
        <v>0</v>
      </c>
      <c r="H56" s="120">
        <f t="shared" si="25"/>
        <v>0</v>
      </c>
      <c r="I56" s="98">
        <f t="shared" si="26"/>
        <v>0</v>
      </c>
      <c r="J56" s="159"/>
      <c r="K56" s="161"/>
      <c r="L56" s="161"/>
      <c r="M56" s="161"/>
      <c r="N56" s="161"/>
      <c r="O56" s="161"/>
      <c r="P56" s="161"/>
      <c r="Q56" s="100"/>
      <c r="R56" s="100">
        <f t="shared" si="27"/>
        <v>0</v>
      </c>
      <c r="S56" s="161"/>
      <c r="T56" s="101">
        <f>SUM(Q56:S56)</f>
        <v>0</v>
      </c>
      <c r="U56" s="102"/>
      <c r="V56" s="159"/>
      <c r="W56" s="162"/>
      <c r="X56" s="161"/>
      <c r="Y56" s="161"/>
      <c r="Z56" s="161"/>
      <c r="AA56" s="161"/>
      <c r="AB56" s="161"/>
      <c r="AC56" s="100">
        <f t="shared" si="29"/>
        <v>0</v>
      </c>
      <c r="AD56" s="161"/>
      <c r="AE56" s="104">
        <f t="shared" si="30"/>
        <v>0</v>
      </c>
      <c r="AF56" s="165"/>
      <c r="AG56" s="168"/>
    </row>
    <row r="57" spans="1:33" ht="45" hidden="1" customHeight="1" outlineLevel="2" x14ac:dyDescent="0.35">
      <c r="A57" s="59">
        <v>742</v>
      </c>
      <c r="B57" s="39"/>
      <c r="C57" s="40"/>
      <c r="D57" s="157"/>
      <c r="E57" s="167"/>
      <c r="F57" s="110">
        <f t="shared" si="23"/>
        <v>0</v>
      </c>
      <c r="G57" s="158">
        <f t="shared" si="24"/>
        <v>0</v>
      </c>
      <c r="H57" s="120">
        <f t="shared" si="25"/>
        <v>0</v>
      </c>
      <c r="I57" s="98">
        <f t="shared" si="26"/>
        <v>0</v>
      </c>
      <c r="J57" s="159"/>
      <c r="K57" s="161"/>
      <c r="L57" s="161"/>
      <c r="M57" s="161"/>
      <c r="N57" s="161"/>
      <c r="O57" s="161"/>
      <c r="P57" s="161"/>
      <c r="Q57" s="100"/>
      <c r="R57" s="100">
        <f t="shared" si="27"/>
        <v>0</v>
      </c>
      <c r="S57" s="161"/>
      <c r="T57" s="101">
        <f t="shared" ref="T57:T64" si="31">SUM(Q57:S57)</f>
        <v>0</v>
      </c>
      <c r="U57" s="102"/>
      <c r="V57" s="159"/>
      <c r="W57" s="162"/>
      <c r="X57" s="161"/>
      <c r="Y57" s="161"/>
      <c r="Z57" s="161"/>
      <c r="AA57" s="161"/>
      <c r="AB57" s="161"/>
      <c r="AC57" s="100">
        <f t="shared" si="29"/>
        <v>0</v>
      </c>
      <c r="AD57" s="161"/>
      <c r="AE57" s="104">
        <f t="shared" si="30"/>
        <v>0</v>
      </c>
      <c r="AF57" s="165"/>
      <c r="AG57" s="168"/>
    </row>
    <row r="58" spans="1:33" ht="45" hidden="1" customHeight="1" outlineLevel="2" x14ac:dyDescent="0.35">
      <c r="A58" s="59">
        <v>742</v>
      </c>
      <c r="B58" s="39"/>
      <c r="C58" s="40"/>
      <c r="D58" s="157"/>
      <c r="E58" s="167"/>
      <c r="F58" s="110">
        <f t="shared" si="23"/>
        <v>0</v>
      </c>
      <c r="G58" s="158">
        <f t="shared" si="24"/>
        <v>0</v>
      </c>
      <c r="H58" s="120">
        <f t="shared" si="25"/>
        <v>0</v>
      </c>
      <c r="I58" s="98">
        <f t="shared" si="26"/>
        <v>0</v>
      </c>
      <c r="J58" s="159"/>
      <c r="K58" s="161"/>
      <c r="L58" s="161"/>
      <c r="M58" s="161"/>
      <c r="N58" s="161"/>
      <c r="O58" s="161"/>
      <c r="P58" s="161"/>
      <c r="Q58" s="100"/>
      <c r="R58" s="100">
        <f t="shared" si="27"/>
        <v>0</v>
      </c>
      <c r="S58" s="161"/>
      <c r="T58" s="101">
        <f t="shared" si="31"/>
        <v>0</v>
      </c>
      <c r="U58" s="102"/>
      <c r="V58" s="159"/>
      <c r="W58" s="162"/>
      <c r="X58" s="161"/>
      <c r="Y58" s="161"/>
      <c r="Z58" s="161"/>
      <c r="AA58" s="161"/>
      <c r="AB58" s="161"/>
      <c r="AC58" s="100">
        <f t="shared" si="29"/>
        <v>0</v>
      </c>
      <c r="AD58" s="161"/>
      <c r="AE58" s="104">
        <f t="shared" si="30"/>
        <v>0</v>
      </c>
      <c r="AF58" s="165"/>
      <c r="AG58" s="168"/>
    </row>
    <row r="59" spans="1:33" ht="45" hidden="1" customHeight="1" outlineLevel="2" x14ac:dyDescent="0.35">
      <c r="A59" s="59">
        <v>742</v>
      </c>
      <c r="B59" s="39"/>
      <c r="C59" s="40"/>
      <c r="D59" s="157"/>
      <c r="E59" s="167"/>
      <c r="F59" s="110">
        <f t="shared" si="23"/>
        <v>0</v>
      </c>
      <c r="G59" s="158">
        <f t="shared" si="24"/>
        <v>0</v>
      </c>
      <c r="H59" s="120">
        <f t="shared" si="25"/>
        <v>0</v>
      </c>
      <c r="I59" s="98">
        <f t="shared" si="26"/>
        <v>0</v>
      </c>
      <c r="J59" s="159"/>
      <c r="K59" s="161"/>
      <c r="L59" s="161"/>
      <c r="M59" s="161"/>
      <c r="N59" s="161"/>
      <c r="O59" s="161"/>
      <c r="P59" s="161"/>
      <c r="Q59" s="100"/>
      <c r="R59" s="100">
        <f t="shared" si="27"/>
        <v>0</v>
      </c>
      <c r="S59" s="161"/>
      <c r="T59" s="101">
        <f t="shared" si="31"/>
        <v>0</v>
      </c>
      <c r="U59" s="102"/>
      <c r="V59" s="159"/>
      <c r="W59" s="162"/>
      <c r="X59" s="161"/>
      <c r="Y59" s="161"/>
      <c r="Z59" s="161"/>
      <c r="AA59" s="161"/>
      <c r="AB59" s="161"/>
      <c r="AC59" s="100">
        <f t="shared" si="29"/>
        <v>0</v>
      </c>
      <c r="AD59" s="161"/>
      <c r="AE59" s="104">
        <f t="shared" si="30"/>
        <v>0</v>
      </c>
      <c r="AF59" s="165"/>
      <c r="AG59" s="168"/>
    </row>
    <row r="60" spans="1:33" ht="45" hidden="1" customHeight="1" outlineLevel="2" x14ac:dyDescent="0.35">
      <c r="A60" s="59">
        <v>742</v>
      </c>
      <c r="B60" s="39"/>
      <c r="C60" s="40"/>
      <c r="D60" s="157"/>
      <c r="E60" s="167"/>
      <c r="F60" s="110">
        <f t="shared" si="23"/>
        <v>0</v>
      </c>
      <c r="G60" s="158">
        <f t="shared" si="24"/>
        <v>0</v>
      </c>
      <c r="H60" s="120">
        <f t="shared" si="25"/>
        <v>0</v>
      </c>
      <c r="I60" s="98">
        <f t="shared" si="26"/>
        <v>0</v>
      </c>
      <c r="J60" s="159"/>
      <c r="K60" s="161"/>
      <c r="L60" s="161"/>
      <c r="M60" s="161"/>
      <c r="N60" s="161"/>
      <c r="O60" s="161"/>
      <c r="P60" s="161"/>
      <c r="Q60" s="100"/>
      <c r="R60" s="100">
        <f t="shared" si="27"/>
        <v>0</v>
      </c>
      <c r="S60" s="161"/>
      <c r="T60" s="101">
        <f t="shared" si="31"/>
        <v>0</v>
      </c>
      <c r="U60" s="102"/>
      <c r="V60" s="159"/>
      <c r="W60" s="162"/>
      <c r="X60" s="161"/>
      <c r="Y60" s="161"/>
      <c r="Z60" s="161"/>
      <c r="AA60" s="161"/>
      <c r="AB60" s="161"/>
      <c r="AC60" s="100">
        <f t="shared" si="29"/>
        <v>0</v>
      </c>
      <c r="AD60" s="161"/>
      <c r="AE60" s="104">
        <f t="shared" si="30"/>
        <v>0</v>
      </c>
      <c r="AF60" s="165"/>
      <c r="AG60" s="168"/>
    </row>
    <row r="61" spans="1:33" ht="45" hidden="1" customHeight="1" outlineLevel="2" x14ac:dyDescent="0.35">
      <c r="A61" s="59">
        <v>742</v>
      </c>
      <c r="B61" s="39"/>
      <c r="C61" s="40"/>
      <c r="D61" s="157"/>
      <c r="E61" s="167"/>
      <c r="F61" s="110">
        <f t="shared" si="23"/>
        <v>0</v>
      </c>
      <c r="G61" s="158">
        <f t="shared" si="24"/>
        <v>0</v>
      </c>
      <c r="H61" s="120">
        <f t="shared" si="25"/>
        <v>0</v>
      </c>
      <c r="I61" s="98">
        <f t="shared" si="26"/>
        <v>0</v>
      </c>
      <c r="J61" s="159"/>
      <c r="K61" s="161"/>
      <c r="L61" s="161"/>
      <c r="M61" s="161"/>
      <c r="N61" s="161"/>
      <c r="O61" s="161"/>
      <c r="P61" s="161"/>
      <c r="Q61" s="100"/>
      <c r="R61" s="100">
        <f t="shared" si="27"/>
        <v>0</v>
      </c>
      <c r="S61" s="161"/>
      <c r="T61" s="101">
        <f t="shared" si="31"/>
        <v>0</v>
      </c>
      <c r="U61" s="102"/>
      <c r="V61" s="159"/>
      <c r="W61" s="162"/>
      <c r="X61" s="161"/>
      <c r="Y61" s="161"/>
      <c r="Z61" s="161"/>
      <c r="AA61" s="161"/>
      <c r="AB61" s="161"/>
      <c r="AC61" s="100">
        <f t="shared" si="29"/>
        <v>0</v>
      </c>
      <c r="AD61" s="161"/>
      <c r="AE61" s="104">
        <f t="shared" si="30"/>
        <v>0</v>
      </c>
      <c r="AF61" s="165"/>
      <c r="AG61" s="168"/>
    </row>
    <row r="62" spans="1:33" ht="45" hidden="1" customHeight="1" outlineLevel="2" x14ac:dyDescent="0.35">
      <c r="A62" s="59">
        <v>742</v>
      </c>
      <c r="B62" s="39"/>
      <c r="C62" s="189"/>
      <c r="D62" s="157"/>
      <c r="E62" s="167"/>
      <c r="F62" s="110">
        <f t="shared" si="23"/>
        <v>0</v>
      </c>
      <c r="G62" s="158">
        <f t="shared" si="24"/>
        <v>0</v>
      </c>
      <c r="H62" s="120">
        <f t="shared" si="25"/>
        <v>0</v>
      </c>
      <c r="I62" s="98">
        <f t="shared" si="26"/>
        <v>0</v>
      </c>
      <c r="J62" s="159"/>
      <c r="K62" s="161"/>
      <c r="L62" s="161"/>
      <c r="M62" s="161"/>
      <c r="N62" s="161"/>
      <c r="O62" s="161"/>
      <c r="P62" s="161"/>
      <c r="Q62" s="100"/>
      <c r="R62" s="100">
        <f t="shared" si="27"/>
        <v>0</v>
      </c>
      <c r="S62" s="161"/>
      <c r="T62" s="101">
        <f t="shared" si="31"/>
        <v>0</v>
      </c>
      <c r="U62" s="102"/>
      <c r="V62" s="159"/>
      <c r="W62" s="162"/>
      <c r="X62" s="161"/>
      <c r="Y62" s="161"/>
      <c r="Z62" s="161"/>
      <c r="AA62" s="161"/>
      <c r="AB62" s="161"/>
      <c r="AC62" s="100">
        <f t="shared" si="29"/>
        <v>0</v>
      </c>
      <c r="AD62" s="161"/>
      <c r="AE62" s="104">
        <f t="shared" si="30"/>
        <v>0</v>
      </c>
      <c r="AF62" s="165"/>
      <c r="AG62" s="168"/>
    </row>
    <row r="63" spans="1:33" ht="45" hidden="1" customHeight="1" outlineLevel="2" x14ac:dyDescent="0.35">
      <c r="A63" s="59">
        <v>742</v>
      </c>
      <c r="B63" s="39"/>
      <c r="C63" s="40"/>
      <c r="D63" s="72"/>
      <c r="E63" s="64"/>
      <c r="F63" s="62">
        <f t="shared" si="23"/>
        <v>0</v>
      </c>
      <c r="G63" s="63">
        <f t="shared" si="24"/>
        <v>0</v>
      </c>
      <c r="H63" s="190">
        <f t="shared" si="25"/>
        <v>0</v>
      </c>
      <c r="I63" s="191">
        <f t="shared" si="26"/>
        <v>0</v>
      </c>
      <c r="J63" s="65"/>
      <c r="K63" s="66"/>
      <c r="L63" s="66"/>
      <c r="M63" s="66"/>
      <c r="N63" s="66"/>
      <c r="O63" s="66"/>
      <c r="P63" s="66"/>
      <c r="Q63" s="192"/>
      <c r="R63" s="192">
        <f t="shared" si="27"/>
        <v>0</v>
      </c>
      <c r="S63" s="66"/>
      <c r="T63" s="193">
        <f t="shared" si="31"/>
        <v>0</v>
      </c>
      <c r="U63" s="194"/>
      <c r="V63" s="65"/>
      <c r="W63" s="69"/>
      <c r="X63" s="66"/>
      <c r="Y63" s="66"/>
      <c r="Z63" s="66"/>
      <c r="AA63" s="66"/>
      <c r="AB63" s="66"/>
      <c r="AC63" s="192">
        <f t="shared" si="29"/>
        <v>0</v>
      </c>
      <c r="AD63" s="66"/>
      <c r="AE63" s="195">
        <f t="shared" si="30"/>
        <v>0</v>
      </c>
      <c r="AF63" s="196"/>
      <c r="AG63" s="168"/>
    </row>
    <row r="64" spans="1:33" ht="45" hidden="1" customHeight="1" outlineLevel="2" x14ac:dyDescent="0.35">
      <c r="A64" s="171">
        <v>742</v>
      </c>
      <c r="B64" s="172"/>
      <c r="C64" s="197"/>
      <c r="D64" s="174"/>
      <c r="E64" s="176"/>
      <c r="F64" s="176">
        <f t="shared" si="23"/>
        <v>0</v>
      </c>
      <c r="G64" s="177">
        <f t="shared" si="24"/>
        <v>0</v>
      </c>
      <c r="H64" s="178">
        <f t="shared" si="25"/>
        <v>0</v>
      </c>
      <c r="I64" s="175">
        <f t="shared" si="26"/>
        <v>0</v>
      </c>
      <c r="J64" s="183"/>
      <c r="K64" s="180"/>
      <c r="L64" s="180"/>
      <c r="M64" s="180"/>
      <c r="N64" s="180"/>
      <c r="O64" s="180"/>
      <c r="P64" s="180"/>
      <c r="Q64" s="180"/>
      <c r="R64" s="180">
        <f t="shared" si="27"/>
        <v>0</v>
      </c>
      <c r="S64" s="180"/>
      <c r="T64" s="184">
        <f t="shared" si="31"/>
        <v>0</v>
      </c>
      <c r="U64" s="183"/>
      <c r="V64" s="180"/>
      <c r="W64" s="180"/>
      <c r="X64" s="180"/>
      <c r="Y64" s="180"/>
      <c r="Z64" s="180"/>
      <c r="AA64" s="180"/>
      <c r="AB64" s="180"/>
      <c r="AC64" s="180">
        <f t="shared" si="29"/>
        <v>0</v>
      </c>
      <c r="AD64" s="180"/>
      <c r="AE64" s="184">
        <f t="shared" si="30"/>
        <v>0</v>
      </c>
      <c r="AF64" s="198"/>
      <c r="AG64" s="199"/>
    </row>
    <row r="65" spans="1:32" ht="45" customHeight="1" outlineLevel="1" collapsed="1" thickBot="1" x14ac:dyDescent="0.4">
      <c r="A65" s="561" t="s">
        <v>100</v>
      </c>
      <c r="B65" s="562"/>
      <c r="C65" s="557"/>
      <c r="D65" s="155">
        <f>SUBTOTAL(9,D37:D64)</f>
        <v>79077</v>
      </c>
      <c r="E65" s="155">
        <f t="shared" ref="E65:AE65" si="32">SUBTOTAL(9,E37:E64)</f>
        <v>50968</v>
      </c>
      <c r="F65" s="155">
        <f t="shared" si="32"/>
        <v>95675</v>
      </c>
      <c r="G65" s="155">
        <f t="shared" si="32"/>
        <v>21610</v>
      </c>
      <c r="H65" s="155">
        <f t="shared" si="32"/>
        <v>23097</v>
      </c>
      <c r="I65" s="155">
        <f t="shared" si="32"/>
        <v>44707</v>
      </c>
      <c r="J65" s="155">
        <f t="shared" si="32"/>
        <v>0</v>
      </c>
      <c r="K65" s="155">
        <f t="shared" si="32"/>
        <v>0</v>
      </c>
      <c r="L65" s="155">
        <f t="shared" si="32"/>
        <v>18110</v>
      </c>
      <c r="M65" s="155">
        <f t="shared" si="32"/>
        <v>0</v>
      </c>
      <c r="N65" s="155">
        <f t="shared" si="32"/>
        <v>0</v>
      </c>
      <c r="O65" s="155">
        <f t="shared" si="32"/>
        <v>0</v>
      </c>
      <c r="P65" s="155">
        <f t="shared" si="32"/>
        <v>0</v>
      </c>
      <c r="Q65" s="155">
        <f t="shared" si="32"/>
        <v>0</v>
      </c>
      <c r="R65" s="155">
        <f t="shared" si="32"/>
        <v>18110</v>
      </c>
      <c r="S65" s="155">
        <f t="shared" si="32"/>
        <v>3500</v>
      </c>
      <c r="T65" s="155">
        <f t="shared" si="32"/>
        <v>21610</v>
      </c>
      <c r="U65" s="155">
        <f t="shared" si="32"/>
        <v>0</v>
      </c>
      <c r="V65" s="155">
        <f t="shared" si="32"/>
        <v>0</v>
      </c>
      <c r="W65" s="155">
        <f t="shared" si="32"/>
        <v>0</v>
      </c>
      <c r="X65" s="155">
        <f t="shared" si="32"/>
        <v>23097</v>
      </c>
      <c r="Y65" s="155">
        <f t="shared" si="32"/>
        <v>0</v>
      </c>
      <c r="Z65" s="155">
        <f t="shared" si="32"/>
        <v>0</v>
      </c>
      <c r="AA65" s="155">
        <f t="shared" si="32"/>
        <v>0</v>
      </c>
      <c r="AB65" s="155">
        <f t="shared" si="32"/>
        <v>0</v>
      </c>
      <c r="AC65" s="155">
        <f t="shared" si="32"/>
        <v>23097</v>
      </c>
      <c r="AD65" s="155">
        <f t="shared" si="32"/>
        <v>0</v>
      </c>
      <c r="AE65" s="155">
        <f t="shared" si="32"/>
        <v>23097</v>
      </c>
      <c r="AF65" s="200"/>
    </row>
    <row r="66" spans="1:32" ht="116.25" outlineLevel="2" x14ac:dyDescent="0.35">
      <c r="A66" s="59">
        <v>743</v>
      </c>
      <c r="B66" s="124">
        <v>3880</v>
      </c>
      <c r="C66" s="201" t="s">
        <v>101</v>
      </c>
      <c r="D66" s="72"/>
      <c r="E66" s="62"/>
      <c r="F66" s="62">
        <f t="shared" ref="F66:F74" si="33">E66+I66</f>
        <v>400</v>
      </c>
      <c r="G66" s="202">
        <f t="shared" ref="G66:G74" si="34">T66</f>
        <v>200</v>
      </c>
      <c r="H66" s="190">
        <f t="shared" ref="H66:H74" si="35">AE66</f>
        <v>200</v>
      </c>
      <c r="I66" s="64">
        <f t="shared" ref="I66:I74" si="36">SUM(G66:H66)</f>
        <v>400</v>
      </c>
      <c r="J66" s="69"/>
      <c r="K66" s="66"/>
      <c r="L66" s="66">
        <v>200</v>
      </c>
      <c r="M66" s="66"/>
      <c r="N66" s="66"/>
      <c r="O66" s="66"/>
      <c r="P66" s="66"/>
      <c r="Q66" s="66"/>
      <c r="R66" s="66">
        <f t="shared" ref="R66:R74" si="37">SUM(J66:P66)</f>
        <v>200</v>
      </c>
      <c r="S66" s="66"/>
      <c r="T66" s="67">
        <f t="shared" ref="T66:T74" si="38">SUM(Q66:S66)</f>
        <v>200</v>
      </c>
      <c r="U66" s="68"/>
      <c r="V66" s="65"/>
      <c r="W66" s="69"/>
      <c r="X66" s="66">
        <v>200</v>
      </c>
      <c r="Y66" s="66"/>
      <c r="Z66" s="66"/>
      <c r="AA66" s="66"/>
      <c r="AB66" s="66"/>
      <c r="AC66" s="66">
        <f t="shared" ref="AC66:AC74" si="39">SUM(V66:AB66)</f>
        <v>200</v>
      </c>
      <c r="AD66" s="66"/>
      <c r="AE66" s="70">
        <f t="shared" ref="AE66:AE74" si="40">SUM(AC66:AD66)</f>
        <v>200</v>
      </c>
      <c r="AF66" s="71" t="s">
        <v>102</v>
      </c>
    </row>
    <row r="67" spans="1:32" ht="45" customHeight="1" outlineLevel="2" x14ac:dyDescent="0.35">
      <c r="A67" s="105">
        <v>743</v>
      </c>
      <c r="B67" s="74">
        <v>3881</v>
      </c>
      <c r="C67" s="201" t="s">
        <v>103</v>
      </c>
      <c r="D67" s="72"/>
      <c r="E67" s="62"/>
      <c r="F67" s="62">
        <f t="shared" si="33"/>
        <v>2000</v>
      </c>
      <c r="G67" s="202">
        <f t="shared" si="34"/>
        <v>1000</v>
      </c>
      <c r="H67" s="190">
        <f t="shared" si="35"/>
        <v>1000</v>
      </c>
      <c r="I67" s="64">
        <f t="shared" si="36"/>
        <v>2000</v>
      </c>
      <c r="J67" s="69"/>
      <c r="K67" s="66"/>
      <c r="L67" s="66">
        <v>1000</v>
      </c>
      <c r="M67" s="66"/>
      <c r="N67" s="66"/>
      <c r="O67" s="66"/>
      <c r="P67" s="66"/>
      <c r="Q67" s="66"/>
      <c r="R67" s="66">
        <f t="shared" si="37"/>
        <v>1000</v>
      </c>
      <c r="S67" s="66"/>
      <c r="T67" s="67">
        <f t="shared" si="38"/>
        <v>1000</v>
      </c>
      <c r="U67" s="68"/>
      <c r="V67" s="65"/>
      <c r="W67" s="69"/>
      <c r="X67" s="66">
        <v>1000</v>
      </c>
      <c r="Y67" s="66"/>
      <c r="Z67" s="66"/>
      <c r="AA67" s="66"/>
      <c r="AB67" s="66"/>
      <c r="AC67" s="66">
        <f t="shared" si="39"/>
        <v>1000</v>
      </c>
      <c r="AD67" s="66"/>
      <c r="AE67" s="70">
        <f t="shared" si="40"/>
        <v>1000</v>
      </c>
      <c r="AF67" s="71" t="s">
        <v>104</v>
      </c>
    </row>
    <row r="68" spans="1:32" ht="45" customHeight="1" outlineLevel="2" x14ac:dyDescent="0.35">
      <c r="A68" s="185">
        <v>743</v>
      </c>
      <c r="B68" s="74">
        <v>3882</v>
      </c>
      <c r="C68" s="201" t="s">
        <v>105</v>
      </c>
      <c r="D68" s="72"/>
      <c r="E68" s="62"/>
      <c r="F68" s="62">
        <f t="shared" si="33"/>
        <v>1000</v>
      </c>
      <c r="G68" s="202">
        <f t="shared" si="34"/>
        <v>1000</v>
      </c>
      <c r="H68" s="190">
        <f t="shared" si="35"/>
        <v>0</v>
      </c>
      <c r="I68" s="64">
        <f t="shared" si="36"/>
        <v>1000</v>
      </c>
      <c r="J68" s="69"/>
      <c r="K68" s="66"/>
      <c r="L68" s="66">
        <v>1000</v>
      </c>
      <c r="M68" s="66"/>
      <c r="N68" s="66"/>
      <c r="O68" s="66"/>
      <c r="P68" s="66"/>
      <c r="Q68" s="66"/>
      <c r="R68" s="66">
        <f t="shared" si="37"/>
        <v>1000</v>
      </c>
      <c r="S68" s="66"/>
      <c r="T68" s="67">
        <f t="shared" si="38"/>
        <v>1000</v>
      </c>
      <c r="U68" s="68"/>
      <c r="V68" s="65"/>
      <c r="W68" s="69"/>
      <c r="X68" s="66"/>
      <c r="Y68" s="66"/>
      <c r="Z68" s="66"/>
      <c r="AA68" s="66"/>
      <c r="AB68" s="66"/>
      <c r="AC68" s="66">
        <f t="shared" si="39"/>
        <v>0</v>
      </c>
      <c r="AD68" s="66"/>
      <c r="AE68" s="70">
        <f t="shared" si="40"/>
        <v>0</v>
      </c>
      <c r="AF68" s="71"/>
    </row>
    <row r="69" spans="1:32" ht="47.25" outlineLevel="2" thickBot="1" x14ac:dyDescent="0.4">
      <c r="A69" s="105">
        <v>743</v>
      </c>
      <c r="B69" s="39">
        <v>3735</v>
      </c>
      <c r="C69" s="201" t="s">
        <v>106</v>
      </c>
      <c r="D69" s="72">
        <v>800</v>
      </c>
      <c r="E69" s="62"/>
      <c r="F69" s="62">
        <f t="shared" si="33"/>
        <v>120</v>
      </c>
      <c r="G69" s="202">
        <f t="shared" si="34"/>
        <v>120</v>
      </c>
      <c r="H69" s="190">
        <f t="shared" si="35"/>
        <v>0</v>
      </c>
      <c r="I69" s="64">
        <f t="shared" si="36"/>
        <v>120</v>
      </c>
      <c r="J69" s="69"/>
      <c r="K69" s="66"/>
      <c r="L69" s="66">
        <v>120</v>
      </c>
      <c r="M69" s="66"/>
      <c r="N69" s="66"/>
      <c r="O69" s="66"/>
      <c r="P69" s="66"/>
      <c r="Q69" s="66"/>
      <c r="R69" s="66">
        <f t="shared" si="37"/>
        <v>120</v>
      </c>
      <c r="S69" s="66"/>
      <c r="T69" s="67">
        <f t="shared" si="38"/>
        <v>120</v>
      </c>
      <c r="U69" s="68"/>
      <c r="V69" s="65"/>
      <c r="W69" s="69"/>
      <c r="X69" s="66"/>
      <c r="Y69" s="66"/>
      <c r="Z69" s="66"/>
      <c r="AA69" s="66"/>
      <c r="AB69" s="66"/>
      <c r="AC69" s="66">
        <f t="shared" si="39"/>
        <v>0</v>
      </c>
      <c r="AD69" s="66"/>
      <c r="AE69" s="70">
        <f t="shared" si="40"/>
        <v>0</v>
      </c>
      <c r="AF69" s="71" t="s">
        <v>107</v>
      </c>
    </row>
    <row r="70" spans="1:32" ht="45" hidden="1" customHeight="1" outlineLevel="2" x14ac:dyDescent="0.35">
      <c r="A70" s="91">
        <v>743</v>
      </c>
      <c r="B70" s="39"/>
      <c r="C70" s="201"/>
      <c r="D70" s="72"/>
      <c r="E70" s="62"/>
      <c r="F70" s="62">
        <f t="shared" si="33"/>
        <v>0</v>
      </c>
      <c r="G70" s="202">
        <f t="shared" si="34"/>
        <v>0</v>
      </c>
      <c r="H70" s="190">
        <f t="shared" si="35"/>
        <v>0</v>
      </c>
      <c r="I70" s="64">
        <f t="shared" si="36"/>
        <v>0</v>
      </c>
      <c r="J70" s="69"/>
      <c r="K70" s="66"/>
      <c r="L70" s="66"/>
      <c r="M70" s="66"/>
      <c r="N70" s="66"/>
      <c r="O70" s="66"/>
      <c r="P70" s="66"/>
      <c r="Q70" s="66"/>
      <c r="R70" s="66">
        <f t="shared" si="37"/>
        <v>0</v>
      </c>
      <c r="S70" s="66"/>
      <c r="T70" s="67">
        <f t="shared" si="38"/>
        <v>0</v>
      </c>
      <c r="U70" s="68"/>
      <c r="V70" s="65"/>
      <c r="W70" s="69"/>
      <c r="X70" s="66"/>
      <c r="Y70" s="66"/>
      <c r="Z70" s="66"/>
      <c r="AA70" s="66"/>
      <c r="AB70" s="66"/>
      <c r="AC70" s="66">
        <f t="shared" si="39"/>
        <v>0</v>
      </c>
      <c r="AD70" s="66"/>
      <c r="AE70" s="70">
        <f t="shared" si="40"/>
        <v>0</v>
      </c>
      <c r="AF70" s="58"/>
    </row>
    <row r="71" spans="1:32" ht="45" hidden="1" customHeight="1" outlineLevel="2" x14ac:dyDescent="0.35">
      <c r="A71" s="105">
        <v>743</v>
      </c>
      <c r="B71" s="39"/>
      <c r="C71" s="201"/>
      <c r="D71" s="72"/>
      <c r="E71" s="62"/>
      <c r="F71" s="62">
        <f t="shared" si="33"/>
        <v>0</v>
      </c>
      <c r="G71" s="202">
        <f t="shared" si="34"/>
        <v>0</v>
      </c>
      <c r="H71" s="190">
        <f t="shared" si="35"/>
        <v>0</v>
      </c>
      <c r="I71" s="64">
        <f t="shared" si="36"/>
        <v>0</v>
      </c>
      <c r="J71" s="69"/>
      <c r="K71" s="66"/>
      <c r="L71" s="66"/>
      <c r="M71" s="66"/>
      <c r="N71" s="66"/>
      <c r="O71" s="66"/>
      <c r="P71" s="66"/>
      <c r="Q71" s="66"/>
      <c r="R71" s="66">
        <f t="shared" si="37"/>
        <v>0</v>
      </c>
      <c r="S71" s="66"/>
      <c r="T71" s="67">
        <f t="shared" si="38"/>
        <v>0</v>
      </c>
      <c r="U71" s="68"/>
      <c r="V71" s="65"/>
      <c r="W71" s="69"/>
      <c r="X71" s="66"/>
      <c r="Y71" s="66"/>
      <c r="Z71" s="66"/>
      <c r="AA71" s="66"/>
      <c r="AB71" s="66"/>
      <c r="AC71" s="66">
        <f t="shared" si="39"/>
        <v>0</v>
      </c>
      <c r="AD71" s="66"/>
      <c r="AE71" s="70">
        <f t="shared" si="40"/>
        <v>0</v>
      </c>
      <c r="AF71" s="58"/>
    </row>
    <row r="72" spans="1:32" ht="45" hidden="1" customHeight="1" outlineLevel="2" x14ac:dyDescent="0.35">
      <c r="A72" s="185">
        <v>743</v>
      </c>
      <c r="B72" s="39"/>
      <c r="C72" s="201"/>
      <c r="D72" s="72"/>
      <c r="E72" s="62"/>
      <c r="F72" s="62">
        <f t="shared" si="33"/>
        <v>0</v>
      </c>
      <c r="G72" s="202">
        <f t="shared" si="34"/>
        <v>0</v>
      </c>
      <c r="H72" s="190">
        <f t="shared" si="35"/>
        <v>0</v>
      </c>
      <c r="I72" s="64">
        <f t="shared" si="36"/>
        <v>0</v>
      </c>
      <c r="J72" s="69"/>
      <c r="K72" s="66"/>
      <c r="L72" s="66"/>
      <c r="M72" s="66"/>
      <c r="N72" s="66"/>
      <c r="O72" s="66"/>
      <c r="P72" s="66"/>
      <c r="Q72" s="66"/>
      <c r="R72" s="66">
        <f t="shared" si="37"/>
        <v>0</v>
      </c>
      <c r="S72" s="66"/>
      <c r="T72" s="67">
        <f t="shared" si="38"/>
        <v>0</v>
      </c>
      <c r="U72" s="68"/>
      <c r="V72" s="65"/>
      <c r="W72" s="69"/>
      <c r="X72" s="66"/>
      <c r="Y72" s="66"/>
      <c r="Z72" s="66"/>
      <c r="AA72" s="66"/>
      <c r="AB72" s="66"/>
      <c r="AC72" s="66">
        <f t="shared" si="39"/>
        <v>0</v>
      </c>
      <c r="AD72" s="66"/>
      <c r="AE72" s="70">
        <f t="shared" si="40"/>
        <v>0</v>
      </c>
      <c r="AF72" s="71"/>
    </row>
    <row r="73" spans="1:32" ht="45" hidden="1" customHeight="1" outlineLevel="2" x14ac:dyDescent="0.35">
      <c r="A73" s="105">
        <v>743</v>
      </c>
      <c r="B73" s="39"/>
      <c r="C73" s="201"/>
      <c r="D73" s="72"/>
      <c r="E73" s="62"/>
      <c r="F73" s="62">
        <f t="shared" si="33"/>
        <v>0</v>
      </c>
      <c r="G73" s="202">
        <f t="shared" si="34"/>
        <v>0</v>
      </c>
      <c r="H73" s="190">
        <f t="shared" si="35"/>
        <v>0</v>
      </c>
      <c r="I73" s="64">
        <f t="shared" si="36"/>
        <v>0</v>
      </c>
      <c r="J73" s="69"/>
      <c r="K73" s="66"/>
      <c r="L73" s="66"/>
      <c r="M73" s="66"/>
      <c r="N73" s="66"/>
      <c r="O73" s="66"/>
      <c r="P73" s="66"/>
      <c r="Q73" s="66"/>
      <c r="R73" s="66">
        <f t="shared" si="37"/>
        <v>0</v>
      </c>
      <c r="S73" s="66"/>
      <c r="T73" s="67">
        <f t="shared" si="38"/>
        <v>0</v>
      </c>
      <c r="U73" s="68"/>
      <c r="V73" s="65"/>
      <c r="W73" s="69"/>
      <c r="X73" s="66"/>
      <c r="Y73" s="66"/>
      <c r="Z73" s="66"/>
      <c r="AA73" s="66"/>
      <c r="AB73" s="66"/>
      <c r="AC73" s="66">
        <f t="shared" si="39"/>
        <v>0</v>
      </c>
      <c r="AD73" s="66"/>
      <c r="AE73" s="70">
        <f t="shared" si="40"/>
        <v>0</v>
      </c>
      <c r="AF73" s="71"/>
    </row>
    <row r="74" spans="1:32" ht="45" hidden="1" customHeight="1" outlineLevel="2" x14ac:dyDescent="0.35">
      <c r="A74" s="203">
        <v>743</v>
      </c>
      <c r="B74" s="39"/>
      <c r="C74" s="201"/>
      <c r="D74" s="72"/>
      <c r="E74" s="62"/>
      <c r="F74" s="62">
        <f t="shared" si="33"/>
        <v>0</v>
      </c>
      <c r="G74" s="202">
        <f t="shared" si="34"/>
        <v>0</v>
      </c>
      <c r="H74" s="190">
        <f t="shared" si="35"/>
        <v>0</v>
      </c>
      <c r="I74" s="64">
        <f t="shared" si="36"/>
        <v>0</v>
      </c>
      <c r="J74" s="69"/>
      <c r="K74" s="66"/>
      <c r="L74" s="66"/>
      <c r="M74" s="66"/>
      <c r="N74" s="66"/>
      <c r="O74" s="66"/>
      <c r="P74" s="66"/>
      <c r="Q74" s="66"/>
      <c r="R74" s="66">
        <f t="shared" si="37"/>
        <v>0</v>
      </c>
      <c r="S74" s="66"/>
      <c r="T74" s="67">
        <f t="shared" si="38"/>
        <v>0</v>
      </c>
      <c r="U74" s="68"/>
      <c r="V74" s="65"/>
      <c r="W74" s="69"/>
      <c r="X74" s="66"/>
      <c r="Y74" s="66"/>
      <c r="Z74" s="66"/>
      <c r="AA74" s="66"/>
      <c r="AB74" s="66"/>
      <c r="AC74" s="66">
        <f t="shared" si="39"/>
        <v>0</v>
      </c>
      <c r="AD74" s="66"/>
      <c r="AE74" s="70">
        <f t="shared" si="40"/>
        <v>0</v>
      </c>
      <c r="AF74" s="71"/>
    </row>
    <row r="75" spans="1:32" ht="45" customHeight="1" outlineLevel="1" collapsed="1" thickBot="1" x14ac:dyDescent="0.4">
      <c r="A75" s="548" t="s">
        <v>108</v>
      </c>
      <c r="B75" s="549"/>
      <c r="C75" s="550"/>
      <c r="D75" s="54">
        <f>SUBTOTAL(9,D66:D74)</f>
        <v>800</v>
      </c>
      <c r="E75" s="55">
        <f t="shared" ref="E75:AE75" si="41">SUBTOTAL(9,E66:E74)</f>
        <v>0</v>
      </c>
      <c r="F75" s="55">
        <f t="shared" si="41"/>
        <v>3520</v>
      </c>
      <c r="G75" s="54">
        <f t="shared" si="41"/>
        <v>2320</v>
      </c>
      <c r="H75" s="55">
        <f t="shared" si="41"/>
        <v>1200</v>
      </c>
      <c r="I75" s="55">
        <f t="shared" si="41"/>
        <v>3520</v>
      </c>
      <c r="J75" s="55">
        <f t="shared" si="41"/>
        <v>0</v>
      </c>
      <c r="K75" s="55">
        <f>SUBTOTAL(9,K66:K74)</f>
        <v>0</v>
      </c>
      <c r="L75" s="55">
        <f>SUBTOTAL(9,L66:L74)</f>
        <v>2320</v>
      </c>
      <c r="M75" s="55">
        <f t="shared" si="41"/>
        <v>0</v>
      </c>
      <c r="N75" s="55">
        <f t="shared" si="41"/>
        <v>0</v>
      </c>
      <c r="O75" s="55">
        <f t="shared" si="41"/>
        <v>0</v>
      </c>
      <c r="P75" s="55">
        <f t="shared" si="41"/>
        <v>0</v>
      </c>
      <c r="Q75" s="55">
        <f t="shared" si="41"/>
        <v>0</v>
      </c>
      <c r="R75" s="55">
        <f t="shared" si="41"/>
        <v>2320</v>
      </c>
      <c r="S75" s="55">
        <f t="shared" si="41"/>
        <v>0</v>
      </c>
      <c r="T75" s="55">
        <f t="shared" si="41"/>
        <v>2320</v>
      </c>
      <c r="U75" s="55">
        <f t="shared" si="41"/>
        <v>0</v>
      </c>
      <c r="V75" s="55">
        <f t="shared" si="41"/>
        <v>0</v>
      </c>
      <c r="W75" s="55">
        <f t="shared" si="41"/>
        <v>0</v>
      </c>
      <c r="X75" s="55">
        <f t="shared" si="41"/>
        <v>1200</v>
      </c>
      <c r="Y75" s="55">
        <f t="shared" si="41"/>
        <v>0</v>
      </c>
      <c r="Z75" s="55">
        <f t="shared" si="41"/>
        <v>0</v>
      </c>
      <c r="AA75" s="55">
        <f t="shared" si="41"/>
        <v>0</v>
      </c>
      <c r="AB75" s="55">
        <f t="shared" si="41"/>
        <v>0</v>
      </c>
      <c r="AC75" s="55">
        <f t="shared" si="41"/>
        <v>1200</v>
      </c>
      <c r="AD75" s="55">
        <f t="shared" si="41"/>
        <v>0</v>
      </c>
      <c r="AE75" s="55">
        <f t="shared" si="41"/>
        <v>1200</v>
      </c>
      <c r="AF75" s="200"/>
    </row>
    <row r="76" spans="1:32" ht="45" customHeight="1" outlineLevel="2" x14ac:dyDescent="0.35">
      <c r="A76" s="204">
        <v>744</v>
      </c>
      <c r="B76" s="124">
        <v>3883</v>
      </c>
      <c r="C76" s="107" t="s">
        <v>109</v>
      </c>
      <c r="D76" s="23"/>
      <c r="E76" s="24"/>
      <c r="F76" s="24">
        <f>E76+I76</f>
        <v>6000</v>
      </c>
      <c r="G76" s="205">
        <f>T76</f>
        <v>6000</v>
      </c>
      <c r="H76" s="206">
        <f>AE76</f>
        <v>0</v>
      </c>
      <c r="I76" s="27">
        <f>SUM(G76:H76)</f>
        <v>6000</v>
      </c>
      <c r="J76" s="207"/>
      <c r="K76" s="134"/>
      <c r="L76" s="134"/>
      <c r="M76" s="134"/>
      <c r="N76" s="134"/>
      <c r="O76" s="134"/>
      <c r="P76" s="134"/>
      <c r="Q76" s="31"/>
      <c r="R76" s="31">
        <f>SUM(J76:P76)</f>
        <v>0</v>
      </c>
      <c r="S76" s="134">
        <v>6000</v>
      </c>
      <c r="T76" s="32">
        <f>SUM(Q76:S76)</f>
        <v>6000</v>
      </c>
      <c r="U76" s="33"/>
      <c r="V76" s="207"/>
      <c r="W76" s="208"/>
      <c r="X76" s="134"/>
      <c r="Y76" s="134"/>
      <c r="Z76" s="134"/>
      <c r="AA76" s="134"/>
      <c r="AB76" s="134"/>
      <c r="AC76" s="31">
        <f>SUM(V76:AB76)</f>
        <v>0</v>
      </c>
      <c r="AD76" s="134"/>
      <c r="AE76" s="36">
        <f>SUM(AC76:AD76)</f>
        <v>0</v>
      </c>
      <c r="AF76" s="209" t="s">
        <v>110</v>
      </c>
    </row>
    <row r="77" spans="1:32" ht="45" customHeight="1" outlineLevel="2" x14ac:dyDescent="0.35">
      <c r="A77" s="204">
        <v>744</v>
      </c>
      <c r="B77" s="124">
        <v>3884</v>
      </c>
      <c r="C77" s="107" t="s">
        <v>111</v>
      </c>
      <c r="D77" s="23"/>
      <c r="E77" s="24"/>
      <c r="F77" s="24">
        <f>E77+I77</f>
        <v>4500</v>
      </c>
      <c r="G77" s="205">
        <f>T77</f>
        <v>4500</v>
      </c>
      <c r="H77" s="206">
        <f>AE77</f>
        <v>0</v>
      </c>
      <c r="I77" s="27">
        <f>SUM(G77:H77)</f>
        <v>4500</v>
      </c>
      <c r="J77" s="207"/>
      <c r="K77" s="134"/>
      <c r="L77" s="134"/>
      <c r="M77" s="134"/>
      <c r="N77" s="134"/>
      <c r="O77" s="134"/>
      <c r="P77" s="134"/>
      <c r="Q77" s="31"/>
      <c r="R77" s="31">
        <f>SUM(J77:P77)</f>
        <v>0</v>
      </c>
      <c r="S77" s="134">
        <v>4500</v>
      </c>
      <c r="T77" s="32">
        <f t="shared" ref="T77:T97" si="42">SUM(Q77:S77)</f>
        <v>4500</v>
      </c>
      <c r="U77" s="33"/>
      <c r="V77" s="207"/>
      <c r="W77" s="208"/>
      <c r="X77" s="134"/>
      <c r="Y77" s="134"/>
      <c r="Z77" s="134"/>
      <c r="AA77" s="134"/>
      <c r="AB77" s="134"/>
      <c r="AC77" s="31">
        <f>SUM(V77:AB77)</f>
        <v>0</v>
      </c>
      <c r="AD77" s="134"/>
      <c r="AE77" s="36">
        <f>SUM(AC77:AD77)</f>
        <v>0</v>
      </c>
      <c r="AF77" s="209" t="s">
        <v>110</v>
      </c>
    </row>
    <row r="78" spans="1:32" ht="45" customHeight="1" outlineLevel="2" x14ac:dyDescent="0.35">
      <c r="A78" s="105">
        <v>744</v>
      </c>
      <c r="B78" s="106">
        <v>3531</v>
      </c>
      <c r="C78" s="107" t="s">
        <v>112</v>
      </c>
      <c r="D78" s="157">
        <v>1000</v>
      </c>
      <c r="E78" s="110">
        <v>500</v>
      </c>
      <c r="F78" s="110">
        <f>E78+I78</f>
        <v>850</v>
      </c>
      <c r="G78" s="158">
        <f>T78</f>
        <v>350</v>
      </c>
      <c r="H78" s="110">
        <f>AE78</f>
        <v>0</v>
      </c>
      <c r="I78" s="98">
        <f>SUM(G78:H78)</f>
        <v>350</v>
      </c>
      <c r="J78" s="159"/>
      <c r="K78" s="161"/>
      <c r="L78" s="161">
        <v>350</v>
      </c>
      <c r="M78" s="161"/>
      <c r="N78" s="161"/>
      <c r="O78" s="161"/>
      <c r="P78" s="161"/>
      <c r="Q78" s="100"/>
      <c r="R78" s="100">
        <f>SUM(J78:P78)</f>
        <v>350</v>
      </c>
      <c r="S78" s="161"/>
      <c r="T78" s="32">
        <f t="shared" si="42"/>
        <v>350</v>
      </c>
      <c r="U78" s="102"/>
      <c r="V78" s="159"/>
      <c r="W78" s="162"/>
      <c r="X78" s="161"/>
      <c r="Y78" s="161"/>
      <c r="Z78" s="161"/>
      <c r="AA78" s="161"/>
      <c r="AB78" s="161"/>
      <c r="AC78" s="100">
        <f>SUM(V78:AB78)</f>
        <v>0</v>
      </c>
      <c r="AD78" s="161"/>
      <c r="AE78" s="104">
        <f>SUM(AC78:AD78)</f>
        <v>0</v>
      </c>
      <c r="AF78" s="71"/>
    </row>
    <row r="79" spans="1:32" ht="69.75" outlineLevel="2" x14ac:dyDescent="0.35">
      <c r="A79" s="105">
        <v>744</v>
      </c>
      <c r="B79" s="106">
        <v>3467</v>
      </c>
      <c r="C79" s="107" t="s">
        <v>113</v>
      </c>
      <c r="D79" s="157">
        <v>1177</v>
      </c>
      <c r="E79" s="110">
        <v>1177</v>
      </c>
      <c r="F79" s="110">
        <f t="shared" ref="F79:F99" si="43">I79+E79</f>
        <v>1830</v>
      </c>
      <c r="G79" s="158">
        <f>T79</f>
        <v>653</v>
      </c>
      <c r="H79" s="120">
        <f>AE79</f>
        <v>0</v>
      </c>
      <c r="I79" s="98">
        <f>SUM(G79:H79)</f>
        <v>653</v>
      </c>
      <c r="J79" s="161"/>
      <c r="K79" s="161"/>
      <c r="L79" s="161">
        <v>150</v>
      </c>
      <c r="M79" s="161"/>
      <c r="N79" s="161"/>
      <c r="O79" s="161"/>
      <c r="P79" s="161"/>
      <c r="Q79" s="100"/>
      <c r="R79" s="100">
        <f>SUM(J79:P79)</f>
        <v>150</v>
      </c>
      <c r="S79" s="161">
        <f>500+3</f>
        <v>503</v>
      </c>
      <c r="T79" s="32">
        <f t="shared" si="42"/>
        <v>653</v>
      </c>
      <c r="U79" s="102"/>
      <c r="V79" s="159"/>
      <c r="W79" s="162"/>
      <c r="X79" s="161"/>
      <c r="Y79" s="161"/>
      <c r="Z79" s="161"/>
      <c r="AA79" s="161"/>
      <c r="AB79" s="161"/>
      <c r="AC79" s="100">
        <f>SUM(V79:AB79)</f>
        <v>0</v>
      </c>
      <c r="AD79" s="161"/>
      <c r="AE79" s="104">
        <f>SUM(AC79:AD79)</f>
        <v>0</v>
      </c>
      <c r="AF79" s="71" t="s">
        <v>114</v>
      </c>
    </row>
    <row r="80" spans="1:32" ht="45" customHeight="1" outlineLevel="2" x14ac:dyDescent="0.35">
      <c r="A80" s="105">
        <v>744</v>
      </c>
      <c r="B80" s="106">
        <v>3827</v>
      </c>
      <c r="C80" s="107" t="s">
        <v>115</v>
      </c>
      <c r="D80" s="157">
        <v>600</v>
      </c>
      <c r="E80" s="110">
        <v>600</v>
      </c>
      <c r="F80" s="110">
        <f t="shared" si="43"/>
        <v>900</v>
      </c>
      <c r="G80" s="158">
        <f t="shared" ref="G80:G99" si="44">T80</f>
        <v>300</v>
      </c>
      <c r="H80" s="120">
        <f t="shared" ref="H80:H99" si="45">AE80</f>
        <v>0</v>
      </c>
      <c r="I80" s="98">
        <f t="shared" ref="I80:I99" si="46">SUM(G80:H80)</f>
        <v>300</v>
      </c>
      <c r="J80" s="161"/>
      <c r="K80" s="210"/>
      <c r="L80" s="210">
        <v>300</v>
      </c>
      <c r="M80" s="161"/>
      <c r="N80" s="161"/>
      <c r="O80" s="161"/>
      <c r="P80" s="161"/>
      <c r="Q80" s="100"/>
      <c r="R80" s="100">
        <f t="shared" ref="R80:R99" si="47">SUM(J80:P80)</f>
        <v>300</v>
      </c>
      <c r="S80" s="161"/>
      <c r="T80" s="32">
        <f t="shared" si="42"/>
        <v>300</v>
      </c>
      <c r="U80" s="102"/>
      <c r="V80" s="159"/>
      <c r="W80" s="162"/>
      <c r="X80" s="161"/>
      <c r="Y80" s="161"/>
      <c r="Z80" s="161"/>
      <c r="AA80" s="161"/>
      <c r="AB80" s="161"/>
      <c r="AC80" s="100">
        <f t="shared" ref="AC80:AC99" si="48">SUM(V80:AB80)</f>
        <v>0</v>
      </c>
      <c r="AD80" s="161"/>
      <c r="AE80" s="104">
        <f t="shared" ref="AE80:AE99" si="49">SUM(AC80:AD80)</f>
        <v>0</v>
      </c>
      <c r="AF80" s="71" t="s">
        <v>116</v>
      </c>
    </row>
    <row r="81" spans="1:32" ht="45" customHeight="1" outlineLevel="2" x14ac:dyDescent="0.35">
      <c r="A81" s="105">
        <v>744</v>
      </c>
      <c r="B81" s="124">
        <v>3885</v>
      </c>
      <c r="C81" s="107" t="s">
        <v>117</v>
      </c>
      <c r="D81" s="157"/>
      <c r="E81" s="110"/>
      <c r="F81" s="110">
        <f t="shared" si="43"/>
        <v>400</v>
      </c>
      <c r="G81" s="158">
        <f t="shared" si="44"/>
        <v>200</v>
      </c>
      <c r="H81" s="120">
        <f t="shared" si="45"/>
        <v>200</v>
      </c>
      <c r="I81" s="98">
        <f t="shared" si="46"/>
        <v>400</v>
      </c>
      <c r="J81" s="161"/>
      <c r="K81" s="210"/>
      <c r="L81" s="210">
        <v>200</v>
      </c>
      <c r="M81" s="161"/>
      <c r="N81" s="161"/>
      <c r="O81" s="161"/>
      <c r="P81" s="161"/>
      <c r="Q81" s="100"/>
      <c r="R81" s="100">
        <f t="shared" si="47"/>
        <v>200</v>
      </c>
      <c r="S81" s="161"/>
      <c r="T81" s="32">
        <f t="shared" si="42"/>
        <v>200</v>
      </c>
      <c r="U81" s="102"/>
      <c r="V81" s="159"/>
      <c r="W81" s="162"/>
      <c r="X81" s="161">
        <v>200</v>
      </c>
      <c r="Y81" s="161"/>
      <c r="Z81" s="161"/>
      <c r="AA81" s="161"/>
      <c r="AB81" s="161"/>
      <c r="AC81" s="100">
        <f t="shared" si="48"/>
        <v>200</v>
      </c>
      <c r="AD81" s="161"/>
      <c r="AE81" s="104">
        <f t="shared" si="49"/>
        <v>200</v>
      </c>
      <c r="AF81" s="71" t="s">
        <v>118</v>
      </c>
    </row>
    <row r="82" spans="1:32" ht="116.25" outlineLevel="2" x14ac:dyDescent="0.35">
      <c r="A82" s="105">
        <v>744</v>
      </c>
      <c r="B82" s="106">
        <v>2489</v>
      </c>
      <c r="C82" s="107" t="s">
        <v>119</v>
      </c>
      <c r="D82" s="157">
        <v>2205</v>
      </c>
      <c r="E82" s="110">
        <v>1755</v>
      </c>
      <c r="F82" s="110">
        <f t="shared" si="43"/>
        <v>2355</v>
      </c>
      <c r="G82" s="158">
        <f t="shared" si="44"/>
        <v>300</v>
      </c>
      <c r="H82" s="120">
        <f t="shared" si="45"/>
        <v>300</v>
      </c>
      <c r="I82" s="98">
        <f t="shared" si="46"/>
        <v>600</v>
      </c>
      <c r="J82" s="161"/>
      <c r="K82" s="210"/>
      <c r="L82" s="210">
        <v>300</v>
      </c>
      <c r="M82" s="161"/>
      <c r="N82" s="161"/>
      <c r="O82" s="161"/>
      <c r="P82" s="161"/>
      <c r="Q82" s="100"/>
      <c r="R82" s="100">
        <f t="shared" si="47"/>
        <v>300</v>
      </c>
      <c r="S82" s="161"/>
      <c r="T82" s="32">
        <f t="shared" si="42"/>
        <v>300</v>
      </c>
      <c r="U82" s="102"/>
      <c r="V82" s="159"/>
      <c r="W82" s="162"/>
      <c r="X82" s="161">
        <v>300</v>
      </c>
      <c r="Y82" s="161"/>
      <c r="Z82" s="161"/>
      <c r="AA82" s="161"/>
      <c r="AB82" s="161"/>
      <c r="AC82" s="100">
        <f t="shared" si="48"/>
        <v>300</v>
      </c>
      <c r="AD82" s="161"/>
      <c r="AE82" s="104">
        <f t="shared" si="49"/>
        <v>300</v>
      </c>
      <c r="AF82" s="71" t="s">
        <v>120</v>
      </c>
    </row>
    <row r="83" spans="1:32" ht="93" outlineLevel="2" x14ac:dyDescent="0.35">
      <c r="A83" s="105">
        <v>744</v>
      </c>
      <c r="B83" s="106">
        <v>2875</v>
      </c>
      <c r="C83" s="107" t="s">
        <v>121</v>
      </c>
      <c r="D83" s="157">
        <v>8080</v>
      </c>
      <c r="E83" s="110">
        <v>6180</v>
      </c>
      <c r="F83" s="110">
        <f t="shared" si="43"/>
        <v>8380</v>
      </c>
      <c r="G83" s="158">
        <f t="shared" si="44"/>
        <v>1100</v>
      </c>
      <c r="H83" s="120">
        <f t="shared" si="45"/>
        <v>1100</v>
      </c>
      <c r="I83" s="98">
        <f t="shared" si="46"/>
        <v>2200</v>
      </c>
      <c r="J83" s="161"/>
      <c r="K83" s="211"/>
      <c r="L83" s="161">
        <v>1100</v>
      </c>
      <c r="M83" s="161"/>
      <c r="N83" s="161"/>
      <c r="O83" s="161"/>
      <c r="P83" s="161"/>
      <c r="Q83" s="100"/>
      <c r="R83" s="100">
        <f t="shared" si="47"/>
        <v>1100</v>
      </c>
      <c r="S83" s="161"/>
      <c r="T83" s="32">
        <f t="shared" si="42"/>
        <v>1100</v>
      </c>
      <c r="U83" s="102"/>
      <c r="V83" s="159"/>
      <c r="W83" s="162"/>
      <c r="X83" s="161">
        <v>1100</v>
      </c>
      <c r="Y83" s="161"/>
      <c r="Z83" s="161"/>
      <c r="AA83" s="161"/>
      <c r="AB83" s="161"/>
      <c r="AC83" s="100">
        <f t="shared" si="48"/>
        <v>1100</v>
      </c>
      <c r="AD83" s="161"/>
      <c r="AE83" s="104">
        <f t="shared" si="49"/>
        <v>1100</v>
      </c>
      <c r="AF83" s="71" t="s">
        <v>122</v>
      </c>
    </row>
    <row r="84" spans="1:32" ht="45" customHeight="1" outlineLevel="2" x14ac:dyDescent="0.35">
      <c r="A84" s="105">
        <v>744</v>
      </c>
      <c r="B84" s="106">
        <v>3630</v>
      </c>
      <c r="C84" s="156" t="s">
        <v>94</v>
      </c>
      <c r="D84" s="157">
        <v>580</v>
      </c>
      <c r="E84" s="110">
        <v>174</v>
      </c>
      <c r="F84" s="110">
        <f t="shared" si="43"/>
        <v>5174</v>
      </c>
      <c r="G84" s="158">
        <f t="shared" si="44"/>
        <v>5000</v>
      </c>
      <c r="H84" s="120">
        <f t="shared" si="45"/>
        <v>0</v>
      </c>
      <c r="I84" s="98">
        <f t="shared" si="46"/>
        <v>5000</v>
      </c>
      <c r="J84" s="161"/>
      <c r="K84" s="212"/>
      <c r="L84" s="192">
        <v>1500</v>
      </c>
      <c r="M84" s="161"/>
      <c r="N84" s="161"/>
      <c r="O84" s="161"/>
      <c r="P84" s="161"/>
      <c r="Q84" s="100"/>
      <c r="R84" s="100">
        <f t="shared" si="47"/>
        <v>1500</v>
      </c>
      <c r="S84" s="161">
        <v>3500</v>
      </c>
      <c r="T84" s="32">
        <f t="shared" si="42"/>
        <v>5000</v>
      </c>
      <c r="U84" s="102"/>
      <c r="V84" s="159"/>
      <c r="W84" s="162"/>
      <c r="X84" s="161"/>
      <c r="Y84" s="161"/>
      <c r="Z84" s="161"/>
      <c r="AA84" s="161"/>
      <c r="AB84" s="161"/>
      <c r="AC84" s="100">
        <f t="shared" si="48"/>
        <v>0</v>
      </c>
      <c r="AD84" s="161"/>
      <c r="AE84" s="104">
        <f t="shared" si="49"/>
        <v>0</v>
      </c>
      <c r="AF84" s="71"/>
    </row>
    <row r="85" spans="1:32" ht="45" customHeight="1" outlineLevel="2" x14ac:dyDescent="0.35">
      <c r="A85" s="105">
        <v>744</v>
      </c>
      <c r="B85" s="124">
        <v>3886</v>
      </c>
      <c r="C85" s="156" t="s">
        <v>123</v>
      </c>
      <c r="D85" s="157"/>
      <c r="E85" s="110"/>
      <c r="F85" s="110">
        <f t="shared" si="43"/>
        <v>730</v>
      </c>
      <c r="G85" s="158">
        <f t="shared" si="44"/>
        <v>730</v>
      </c>
      <c r="H85" s="120">
        <f t="shared" si="45"/>
        <v>0</v>
      </c>
      <c r="I85" s="98">
        <f t="shared" si="46"/>
        <v>730</v>
      </c>
      <c r="J85" s="161"/>
      <c r="K85" s="210"/>
      <c r="L85" s="210">
        <v>730</v>
      </c>
      <c r="M85" s="161"/>
      <c r="N85" s="161"/>
      <c r="O85" s="161"/>
      <c r="P85" s="161"/>
      <c r="Q85" s="100"/>
      <c r="R85" s="100">
        <f t="shared" si="47"/>
        <v>730</v>
      </c>
      <c r="S85" s="161"/>
      <c r="T85" s="32">
        <f t="shared" si="42"/>
        <v>730</v>
      </c>
      <c r="U85" s="102"/>
      <c r="V85" s="159"/>
      <c r="W85" s="162"/>
      <c r="X85" s="161"/>
      <c r="Y85" s="161"/>
      <c r="Z85" s="161"/>
      <c r="AA85" s="161"/>
      <c r="AB85" s="161"/>
      <c r="AC85" s="100">
        <f t="shared" si="48"/>
        <v>0</v>
      </c>
      <c r="AD85" s="161"/>
      <c r="AE85" s="104">
        <f t="shared" si="49"/>
        <v>0</v>
      </c>
      <c r="AF85" s="71" t="s">
        <v>124</v>
      </c>
    </row>
    <row r="86" spans="1:32" ht="45" customHeight="1" outlineLevel="2" x14ac:dyDescent="0.35">
      <c r="A86" s="105">
        <v>744</v>
      </c>
      <c r="B86" s="124">
        <v>3887</v>
      </c>
      <c r="C86" s="156" t="s">
        <v>125</v>
      </c>
      <c r="D86" s="157"/>
      <c r="E86" s="110"/>
      <c r="F86" s="110">
        <f t="shared" si="43"/>
        <v>250</v>
      </c>
      <c r="G86" s="158">
        <f t="shared" si="44"/>
        <v>250</v>
      </c>
      <c r="H86" s="120">
        <f t="shared" si="45"/>
        <v>0</v>
      </c>
      <c r="I86" s="98">
        <f t="shared" si="46"/>
        <v>250</v>
      </c>
      <c r="J86" s="161"/>
      <c r="K86" s="210"/>
      <c r="L86" s="210">
        <v>250</v>
      </c>
      <c r="M86" s="161"/>
      <c r="N86" s="161"/>
      <c r="O86" s="161"/>
      <c r="P86" s="161"/>
      <c r="Q86" s="100"/>
      <c r="R86" s="100">
        <f t="shared" si="47"/>
        <v>250</v>
      </c>
      <c r="S86" s="161"/>
      <c r="T86" s="32">
        <f t="shared" si="42"/>
        <v>250</v>
      </c>
      <c r="U86" s="102"/>
      <c r="V86" s="159"/>
      <c r="W86" s="162"/>
      <c r="X86" s="161"/>
      <c r="Y86" s="161"/>
      <c r="Z86" s="161"/>
      <c r="AA86" s="161"/>
      <c r="AB86" s="161"/>
      <c r="AC86" s="100">
        <f t="shared" si="48"/>
        <v>0</v>
      </c>
      <c r="AD86" s="161"/>
      <c r="AE86" s="104">
        <f t="shared" si="49"/>
        <v>0</v>
      </c>
      <c r="AF86" s="71"/>
    </row>
    <row r="87" spans="1:32" ht="45" customHeight="1" outlineLevel="2" x14ac:dyDescent="0.35">
      <c r="A87" s="105">
        <v>744</v>
      </c>
      <c r="B87" s="106">
        <v>3035</v>
      </c>
      <c r="C87" s="156" t="s">
        <v>126</v>
      </c>
      <c r="D87" s="157">
        <v>2900</v>
      </c>
      <c r="E87" s="110">
        <v>1600</v>
      </c>
      <c r="F87" s="110">
        <f t="shared" si="43"/>
        <v>2100</v>
      </c>
      <c r="G87" s="158">
        <f>T87</f>
        <v>0</v>
      </c>
      <c r="H87" s="120">
        <f>AE87</f>
        <v>500</v>
      </c>
      <c r="I87" s="98">
        <f>SUM(G87:H87)</f>
        <v>500</v>
      </c>
      <c r="J87" s="161"/>
      <c r="K87" s="211"/>
      <c r="L87" s="211"/>
      <c r="M87" s="161"/>
      <c r="N87" s="161"/>
      <c r="O87" s="161"/>
      <c r="P87" s="161"/>
      <c r="Q87" s="100"/>
      <c r="R87" s="100">
        <f>SUM(J87:P87)</f>
        <v>0</v>
      </c>
      <c r="S87" s="161"/>
      <c r="T87" s="32">
        <f t="shared" si="42"/>
        <v>0</v>
      </c>
      <c r="U87" s="102"/>
      <c r="V87" s="159"/>
      <c r="W87" s="162"/>
      <c r="X87" s="161">
        <v>500</v>
      </c>
      <c r="Y87" s="161"/>
      <c r="Z87" s="161"/>
      <c r="AA87" s="161"/>
      <c r="AB87" s="161"/>
      <c r="AC87" s="100">
        <f>SUM(V87:AB87)</f>
        <v>500</v>
      </c>
      <c r="AD87" s="161"/>
      <c r="AE87" s="104">
        <f>SUM(AC87:AD87)</f>
        <v>500</v>
      </c>
      <c r="AF87" s="71"/>
    </row>
    <row r="88" spans="1:32" ht="45" customHeight="1" outlineLevel="2" thickBot="1" x14ac:dyDescent="0.4">
      <c r="A88" s="105">
        <v>744</v>
      </c>
      <c r="B88" s="106">
        <v>2881</v>
      </c>
      <c r="C88" s="156" t="s">
        <v>127</v>
      </c>
      <c r="D88" s="157">
        <v>50</v>
      </c>
      <c r="E88" s="110">
        <v>50</v>
      </c>
      <c r="F88" s="110">
        <f t="shared" si="43"/>
        <v>50</v>
      </c>
      <c r="G88" s="158">
        <f>T88</f>
        <v>0</v>
      </c>
      <c r="H88" s="120">
        <f>AE88</f>
        <v>0</v>
      </c>
      <c r="I88" s="98">
        <f>SUM(G88:H88)</f>
        <v>0</v>
      </c>
      <c r="J88" s="161"/>
      <c r="K88" s="211"/>
      <c r="L88" s="161">
        <v>1193</v>
      </c>
      <c r="M88" s="161"/>
      <c r="N88" s="161"/>
      <c r="O88" s="161"/>
      <c r="P88" s="161"/>
      <c r="Q88" s="100"/>
      <c r="R88" s="100">
        <f>SUM(J88:P88)</f>
        <v>1193</v>
      </c>
      <c r="S88" s="161">
        <v>-1193</v>
      </c>
      <c r="T88" s="32">
        <f t="shared" si="42"/>
        <v>0</v>
      </c>
      <c r="U88" s="102"/>
      <c r="V88" s="159"/>
      <c r="W88" s="162"/>
      <c r="X88" s="161"/>
      <c r="Y88" s="161"/>
      <c r="Z88" s="161"/>
      <c r="AA88" s="161"/>
      <c r="AB88" s="161"/>
      <c r="AC88" s="100">
        <f>SUM(V88:AB88)</f>
        <v>0</v>
      </c>
      <c r="AD88" s="161"/>
      <c r="AE88" s="104">
        <f>SUM(AC88:AD88)</f>
        <v>0</v>
      </c>
      <c r="AF88" s="71" t="s">
        <v>128</v>
      </c>
    </row>
    <row r="89" spans="1:32" ht="45" hidden="1" customHeight="1" outlineLevel="2" x14ac:dyDescent="0.35">
      <c r="A89" s="105">
        <v>744</v>
      </c>
      <c r="B89" s="106"/>
      <c r="C89" s="156"/>
      <c r="D89" s="157"/>
      <c r="E89" s="110"/>
      <c r="F89" s="110">
        <f>I89+E89</f>
        <v>0</v>
      </c>
      <c r="G89" s="158">
        <f t="shared" si="44"/>
        <v>0</v>
      </c>
      <c r="H89" s="120">
        <f t="shared" si="45"/>
        <v>0</v>
      </c>
      <c r="I89" s="98">
        <f t="shared" si="46"/>
        <v>0</v>
      </c>
      <c r="J89" s="161"/>
      <c r="K89" s="211"/>
      <c r="L89" s="211"/>
      <c r="M89" s="161"/>
      <c r="N89" s="161"/>
      <c r="O89" s="161"/>
      <c r="P89" s="161"/>
      <c r="Q89" s="100"/>
      <c r="R89" s="100">
        <f t="shared" si="47"/>
        <v>0</v>
      </c>
      <c r="S89" s="161"/>
      <c r="T89" s="32">
        <f t="shared" si="42"/>
        <v>0</v>
      </c>
      <c r="U89" s="102"/>
      <c r="V89" s="159"/>
      <c r="W89" s="162"/>
      <c r="X89" s="161"/>
      <c r="Y89" s="161"/>
      <c r="Z89" s="161"/>
      <c r="AA89" s="161"/>
      <c r="AB89" s="161"/>
      <c r="AC89" s="100">
        <f t="shared" si="48"/>
        <v>0</v>
      </c>
      <c r="AD89" s="161"/>
      <c r="AE89" s="104">
        <f t="shared" si="49"/>
        <v>0</v>
      </c>
      <c r="AF89" s="71"/>
    </row>
    <row r="90" spans="1:32" ht="45" hidden="1" customHeight="1" outlineLevel="2" x14ac:dyDescent="0.35">
      <c r="A90" s="105">
        <v>744</v>
      </c>
      <c r="B90" s="106"/>
      <c r="C90" s="107"/>
      <c r="D90" s="157"/>
      <c r="E90" s="110"/>
      <c r="F90" s="110">
        <f t="shared" si="43"/>
        <v>0</v>
      </c>
      <c r="G90" s="158">
        <f t="shared" si="44"/>
        <v>0</v>
      </c>
      <c r="H90" s="120">
        <f t="shared" si="45"/>
        <v>0</v>
      </c>
      <c r="I90" s="98">
        <f t="shared" si="46"/>
        <v>0</v>
      </c>
      <c r="J90" s="161"/>
      <c r="K90" s="213"/>
      <c r="L90" s="213"/>
      <c r="M90" s="161"/>
      <c r="N90" s="161"/>
      <c r="O90" s="161"/>
      <c r="P90" s="161"/>
      <c r="Q90" s="100"/>
      <c r="R90" s="100">
        <f t="shared" si="47"/>
        <v>0</v>
      </c>
      <c r="S90" s="161"/>
      <c r="T90" s="32">
        <f t="shared" si="42"/>
        <v>0</v>
      </c>
      <c r="U90" s="102"/>
      <c r="V90" s="159"/>
      <c r="W90" s="162"/>
      <c r="X90" s="161"/>
      <c r="Y90" s="161"/>
      <c r="Z90" s="161"/>
      <c r="AA90" s="161"/>
      <c r="AB90" s="161"/>
      <c r="AC90" s="100">
        <f t="shared" si="48"/>
        <v>0</v>
      </c>
      <c r="AD90" s="161"/>
      <c r="AE90" s="104">
        <f t="shared" si="49"/>
        <v>0</v>
      </c>
      <c r="AF90" s="71"/>
    </row>
    <row r="91" spans="1:32" ht="45" hidden="1" customHeight="1" outlineLevel="2" x14ac:dyDescent="0.35">
      <c r="A91" s="105">
        <v>744</v>
      </c>
      <c r="B91" s="106"/>
      <c r="C91" s="107"/>
      <c r="D91" s="157"/>
      <c r="E91" s="110"/>
      <c r="F91" s="110">
        <f t="shared" si="43"/>
        <v>0</v>
      </c>
      <c r="G91" s="158">
        <f t="shared" si="44"/>
        <v>0</v>
      </c>
      <c r="H91" s="120">
        <f t="shared" si="45"/>
        <v>0</v>
      </c>
      <c r="I91" s="98">
        <f t="shared" si="46"/>
        <v>0</v>
      </c>
      <c r="J91" s="161"/>
      <c r="K91" s="212"/>
      <c r="L91" s="212"/>
      <c r="M91" s="161"/>
      <c r="N91" s="161"/>
      <c r="O91" s="161"/>
      <c r="P91" s="161"/>
      <c r="Q91" s="100"/>
      <c r="R91" s="100">
        <f t="shared" si="47"/>
        <v>0</v>
      </c>
      <c r="S91" s="161"/>
      <c r="T91" s="32">
        <f t="shared" si="42"/>
        <v>0</v>
      </c>
      <c r="U91" s="102"/>
      <c r="V91" s="159"/>
      <c r="W91" s="162"/>
      <c r="X91" s="161"/>
      <c r="Y91" s="161"/>
      <c r="Z91" s="161"/>
      <c r="AA91" s="161"/>
      <c r="AB91" s="161"/>
      <c r="AC91" s="100">
        <f t="shared" si="48"/>
        <v>0</v>
      </c>
      <c r="AD91" s="161"/>
      <c r="AE91" s="104">
        <f t="shared" si="49"/>
        <v>0</v>
      </c>
      <c r="AF91" s="71"/>
    </row>
    <row r="92" spans="1:32" ht="45" hidden="1" customHeight="1" outlineLevel="2" x14ac:dyDescent="0.35">
      <c r="A92" s="105">
        <v>744</v>
      </c>
      <c r="B92" s="106"/>
      <c r="C92" s="107"/>
      <c r="D92" s="157"/>
      <c r="E92" s="110"/>
      <c r="F92" s="110">
        <f t="shared" si="43"/>
        <v>0</v>
      </c>
      <c r="G92" s="158">
        <f t="shared" si="44"/>
        <v>0</v>
      </c>
      <c r="H92" s="120">
        <f t="shared" si="45"/>
        <v>0</v>
      </c>
      <c r="I92" s="98">
        <f t="shared" si="46"/>
        <v>0</v>
      </c>
      <c r="J92" s="161"/>
      <c r="K92" s="210"/>
      <c r="L92" s="210"/>
      <c r="M92" s="161"/>
      <c r="N92" s="161"/>
      <c r="O92" s="161"/>
      <c r="P92" s="161"/>
      <c r="Q92" s="100"/>
      <c r="R92" s="100">
        <f t="shared" si="47"/>
        <v>0</v>
      </c>
      <c r="S92" s="161"/>
      <c r="T92" s="32">
        <f t="shared" si="42"/>
        <v>0</v>
      </c>
      <c r="U92" s="102"/>
      <c r="V92" s="159"/>
      <c r="W92" s="162"/>
      <c r="X92" s="161"/>
      <c r="Y92" s="161"/>
      <c r="Z92" s="161"/>
      <c r="AA92" s="161"/>
      <c r="AB92" s="161"/>
      <c r="AC92" s="100">
        <f t="shared" si="48"/>
        <v>0</v>
      </c>
      <c r="AD92" s="161"/>
      <c r="AE92" s="104">
        <f t="shared" si="49"/>
        <v>0</v>
      </c>
      <c r="AF92" s="71"/>
    </row>
    <row r="93" spans="1:32" ht="45" hidden="1" customHeight="1" outlineLevel="2" x14ac:dyDescent="0.35">
      <c r="A93" s="105">
        <v>744</v>
      </c>
      <c r="B93" s="106"/>
      <c r="C93" s="107"/>
      <c r="D93" s="157"/>
      <c r="E93" s="110"/>
      <c r="F93" s="110">
        <f t="shared" si="43"/>
        <v>0</v>
      </c>
      <c r="G93" s="158">
        <f t="shared" si="44"/>
        <v>0</v>
      </c>
      <c r="H93" s="120">
        <f t="shared" si="45"/>
        <v>0</v>
      </c>
      <c r="I93" s="98">
        <f t="shared" si="46"/>
        <v>0</v>
      </c>
      <c r="J93" s="161"/>
      <c r="K93" s="210"/>
      <c r="L93" s="210"/>
      <c r="M93" s="161"/>
      <c r="N93" s="161"/>
      <c r="O93" s="161"/>
      <c r="P93" s="161"/>
      <c r="Q93" s="100"/>
      <c r="R93" s="100">
        <f t="shared" si="47"/>
        <v>0</v>
      </c>
      <c r="S93" s="161"/>
      <c r="T93" s="32">
        <f t="shared" si="42"/>
        <v>0</v>
      </c>
      <c r="U93" s="102"/>
      <c r="V93" s="159"/>
      <c r="W93" s="162"/>
      <c r="X93" s="161"/>
      <c r="Y93" s="161"/>
      <c r="Z93" s="161"/>
      <c r="AA93" s="161"/>
      <c r="AB93" s="161"/>
      <c r="AC93" s="100">
        <f t="shared" si="48"/>
        <v>0</v>
      </c>
      <c r="AD93" s="161"/>
      <c r="AE93" s="104">
        <f t="shared" si="49"/>
        <v>0</v>
      </c>
      <c r="AF93" s="71"/>
    </row>
    <row r="94" spans="1:32" ht="45" hidden="1" customHeight="1" outlineLevel="2" x14ac:dyDescent="0.35">
      <c r="A94" s="105">
        <v>744</v>
      </c>
      <c r="B94" s="106"/>
      <c r="C94" s="107"/>
      <c r="D94" s="157"/>
      <c r="E94" s="110"/>
      <c r="F94" s="110">
        <f t="shared" si="43"/>
        <v>0</v>
      </c>
      <c r="G94" s="158">
        <f t="shared" si="44"/>
        <v>0</v>
      </c>
      <c r="H94" s="120">
        <f t="shared" si="45"/>
        <v>0</v>
      </c>
      <c r="I94" s="98">
        <f t="shared" si="46"/>
        <v>0</v>
      </c>
      <c r="J94" s="161"/>
      <c r="K94" s="210"/>
      <c r="L94" s="210"/>
      <c r="M94" s="161"/>
      <c r="N94" s="161"/>
      <c r="O94" s="161"/>
      <c r="P94" s="161"/>
      <c r="Q94" s="100"/>
      <c r="R94" s="100">
        <f t="shared" si="47"/>
        <v>0</v>
      </c>
      <c r="S94" s="161"/>
      <c r="T94" s="32">
        <f t="shared" si="42"/>
        <v>0</v>
      </c>
      <c r="U94" s="102"/>
      <c r="V94" s="159"/>
      <c r="W94" s="162"/>
      <c r="X94" s="161"/>
      <c r="Y94" s="161"/>
      <c r="Z94" s="161"/>
      <c r="AA94" s="161"/>
      <c r="AB94" s="161"/>
      <c r="AC94" s="100">
        <f t="shared" si="48"/>
        <v>0</v>
      </c>
      <c r="AD94" s="161"/>
      <c r="AE94" s="104">
        <f t="shared" si="49"/>
        <v>0</v>
      </c>
      <c r="AF94" s="71"/>
    </row>
    <row r="95" spans="1:32" ht="45" hidden="1" customHeight="1" outlineLevel="2" x14ac:dyDescent="0.35">
      <c r="A95" s="105">
        <v>744</v>
      </c>
      <c r="B95" s="106"/>
      <c r="C95" s="107"/>
      <c r="D95" s="157"/>
      <c r="E95" s="110"/>
      <c r="F95" s="110">
        <f t="shared" si="43"/>
        <v>0</v>
      </c>
      <c r="G95" s="158">
        <f t="shared" si="44"/>
        <v>0</v>
      </c>
      <c r="H95" s="120">
        <f t="shared" si="45"/>
        <v>0</v>
      </c>
      <c r="I95" s="98">
        <f t="shared" si="46"/>
        <v>0</v>
      </c>
      <c r="J95" s="161"/>
      <c r="K95" s="210"/>
      <c r="L95" s="210"/>
      <c r="M95" s="161"/>
      <c r="N95" s="161"/>
      <c r="O95" s="161"/>
      <c r="P95" s="161"/>
      <c r="Q95" s="100"/>
      <c r="R95" s="100">
        <f t="shared" si="47"/>
        <v>0</v>
      </c>
      <c r="S95" s="161"/>
      <c r="T95" s="32">
        <f t="shared" si="42"/>
        <v>0</v>
      </c>
      <c r="U95" s="102"/>
      <c r="V95" s="159"/>
      <c r="W95" s="162"/>
      <c r="X95" s="161"/>
      <c r="Y95" s="161"/>
      <c r="Z95" s="161"/>
      <c r="AA95" s="161"/>
      <c r="AB95" s="161"/>
      <c r="AC95" s="100">
        <f t="shared" si="48"/>
        <v>0</v>
      </c>
      <c r="AD95" s="161"/>
      <c r="AE95" s="104">
        <f t="shared" si="49"/>
        <v>0</v>
      </c>
      <c r="AF95" s="71"/>
    </row>
    <row r="96" spans="1:32" ht="45" hidden="1" customHeight="1" outlineLevel="2" x14ac:dyDescent="0.35">
      <c r="A96" s="105">
        <v>744</v>
      </c>
      <c r="B96" s="106"/>
      <c r="C96" s="107"/>
      <c r="D96" s="157"/>
      <c r="E96" s="110"/>
      <c r="F96" s="110">
        <f t="shared" si="43"/>
        <v>0</v>
      </c>
      <c r="G96" s="158">
        <f t="shared" si="44"/>
        <v>0</v>
      </c>
      <c r="H96" s="120">
        <f t="shared" si="45"/>
        <v>0</v>
      </c>
      <c r="I96" s="98">
        <f t="shared" si="46"/>
        <v>0</v>
      </c>
      <c r="J96" s="161"/>
      <c r="K96" s="210"/>
      <c r="L96" s="210"/>
      <c r="M96" s="161"/>
      <c r="N96" s="161"/>
      <c r="O96" s="161"/>
      <c r="P96" s="161"/>
      <c r="Q96" s="100"/>
      <c r="R96" s="100">
        <f t="shared" si="47"/>
        <v>0</v>
      </c>
      <c r="S96" s="161"/>
      <c r="T96" s="32">
        <f t="shared" si="42"/>
        <v>0</v>
      </c>
      <c r="U96" s="102"/>
      <c r="V96" s="159"/>
      <c r="W96" s="162"/>
      <c r="X96" s="161"/>
      <c r="Y96" s="161"/>
      <c r="Z96" s="161"/>
      <c r="AA96" s="161"/>
      <c r="AB96" s="161"/>
      <c r="AC96" s="100">
        <f t="shared" si="48"/>
        <v>0</v>
      </c>
      <c r="AD96" s="161"/>
      <c r="AE96" s="104">
        <f t="shared" si="49"/>
        <v>0</v>
      </c>
      <c r="AF96" s="71"/>
    </row>
    <row r="97" spans="1:32" ht="45" hidden="1" customHeight="1" outlineLevel="2" x14ac:dyDescent="0.35">
      <c r="A97" s="59">
        <v>744</v>
      </c>
      <c r="B97" s="39"/>
      <c r="C97" s="40"/>
      <c r="D97" s="72"/>
      <c r="E97" s="62"/>
      <c r="F97" s="62">
        <f t="shared" si="43"/>
        <v>0</v>
      </c>
      <c r="G97" s="63">
        <f t="shared" si="44"/>
        <v>0</v>
      </c>
      <c r="H97" s="190">
        <f t="shared" si="45"/>
        <v>0</v>
      </c>
      <c r="I97" s="191">
        <f t="shared" si="46"/>
        <v>0</v>
      </c>
      <c r="J97" s="66"/>
      <c r="K97" s="211"/>
      <c r="L97" s="210"/>
      <c r="M97" s="66"/>
      <c r="N97" s="66"/>
      <c r="O97" s="66"/>
      <c r="P97" s="66"/>
      <c r="Q97" s="192"/>
      <c r="R97" s="192">
        <f t="shared" si="47"/>
        <v>0</v>
      </c>
      <c r="S97" s="66"/>
      <c r="T97" s="32">
        <f t="shared" si="42"/>
        <v>0</v>
      </c>
      <c r="U97" s="194"/>
      <c r="V97" s="65"/>
      <c r="W97" s="69"/>
      <c r="X97" s="66"/>
      <c r="Y97" s="66"/>
      <c r="Z97" s="66"/>
      <c r="AA97" s="66"/>
      <c r="AB97" s="66"/>
      <c r="AC97" s="192">
        <f t="shared" si="48"/>
        <v>0</v>
      </c>
      <c r="AD97" s="66"/>
      <c r="AE97" s="195">
        <f t="shared" si="49"/>
        <v>0</v>
      </c>
      <c r="AF97" s="73"/>
    </row>
    <row r="98" spans="1:32" ht="45" hidden="1" customHeight="1" outlineLevel="2" x14ac:dyDescent="0.35">
      <c r="A98" s="105">
        <v>744</v>
      </c>
      <c r="B98" s="106"/>
      <c r="C98" s="107"/>
      <c r="D98" s="157"/>
      <c r="E98" s="110"/>
      <c r="F98" s="110">
        <f t="shared" si="43"/>
        <v>0</v>
      </c>
      <c r="G98" s="158">
        <f t="shared" si="44"/>
        <v>0</v>
      </c>
      <c r="H98" s="120">
        <f t="shared" si="45"/>
        <v>0</v>
      </c>
      <c r="I98" s="167">
        <f t="shared" si="46"/>
        <v>0</v>
      </c>
      <c r="J98" s="161"/>
      <c r="K98" s="66"/>
      <c r="L98" s="66"/>
      <c r="M98" s="161"/>
      <c r="N98" s="161"/>
      <c r="O98" s="161"/>
      <c r="P98" s="161"/>
      <c r="Q98" s="161"/>
      <c r="R98" s="161">
        <f t="shared" si="47"/>
        <v>0</v>
      </c>
      <c r="S98" s="161"/>
      <c r="T98" s="214">
        <f>SUM(R98:S98)</f>
        <v>0</v>
      </c>
      <c r="U98" s="215"/>
      <c r="V98" s="159"/>
      <c r="W98" s="162"/>
      <c r="X98" s="161"/>
      <c r="Y98" s="161"/>
      <c r="Z98" s="161"/>
      <c r="AA98" s="161"/>
      <c r="AB98" s="161"/>
      <c r="AC98" s="161">
        <f t="shared" si="48"/>
        <v>0</v>
      </c>
      <c r="AD98" s="161"/>
      <c r="AE98" s="216">
        <f t="shared" si="49"/>
        <v>0</v>
      </c>
      <c r="AF98" s="71"/>
    </row>
    <row r="99" spans="1:32" ht="45" hidden="1" customHeight="1" outlineLevel="2" x14ac:dyDescent="0.35">
      <c r="A99" s="105">
        <v>744</v>
      </c>
      <c r="B99" s="106"/>
      <c r="C99" s="107"/>
      <c r="D99" s="157"/>
      <c r="E99" s="110"/>
      <c r="F99" s="110">
        <f t="shared" si="43"/>
        <v>0</v>
      </c>
      <c r="G99" s="158">
        <f t="shared" si="44"/>
        <v>0</v>
      </c>
      <c r="H99" s="120">
        <f t="shared" si="45"/>
        <v>0</v>
      </c>
      <c r="I99" s="167">
        <f t="shared" si="46"/>
        <v>0</v>
      </c>
      <c r="J99" s="161"/>
      <c r="K99" s="180"/>
      <c r="L99" s="66"/>
      <c r="M99" s="161"/>
      <c r="N99" s="161"/>
      <c r="O99" s="161"/>
      <c r="P99" s="161"/>
      <c r="Q99" s="161"/>
      <c r="R99" s="161">
        <f t="shared" si="47"/>
        <v>0</v>
      </c>
      <c r="S99" s="161"/>
      <c r="T99" s="214">
        <f>SUM(R99:S99)</f>
        <v>0</v>
      </c>
      <c r="U99" s="215"/>
      <c r="V99" s="159"/>
      <c r="W99" s="162"/>
      <c r="X99" s="161"/>
      <c r="Y99" s="161"/>
      <c r="Z99" s="161"/>
      <c r="AA99" s="161"/>
      <c r="AB99" s="161"/>
      <c r="AC99" s="161">
        <f t="shared" si="48"/>
        <v>0</v>
      </c>
      <c r="AD99" s="161"/>
      <c r="AE99" s="216">
        <f t="shared" si="49"/>
        <v>0</v>
      </c>
      <c r="AF99" s="71"/>
    </row>
    <row r="100" spans="1:32" ht="45" customHeight="1" outlineLevel="1" collapsed="1" thickBot="1" x14ac:dyDescent="0.4">
      <c r="A100" s="546" t="s">
        <v>129</v>
      </c>
      <c r="B100" s="547"/>
      <c r="C100" s="547"/>
      <c r="D100" s="54">
        <f t="shared" ref="D100:AE100" si="50">SUBTOTAL(9,D76:D99)</f>
        <v>16592</v>
      </c>
      <c r="E100" s="55">
        <f t="shared" si="50"/>
        <v>12036</v>
      </c>
      <c r="F100" s="55">
        <f t="shared" si="50"/>
        <v>33519</v>
      </c>
      <c r="G100" s="54">
        <f t="shared" si="50"/>
        <v>19383</v>
      </c>
      <c r="H100" s="55">
        <f t="shared" si="50"/>
        <v>2100</v>
      </c>
      <c r="I100" s="55">
        <f t="shared" si="50"/>
        <v>21483</v>
      </c>
      <c r="J100" s="55">
        <f t="shared" si="50"/>
        <v>0</v>
      </c>
      <c r="K100" s="55">
        <f t="shared" si="50"/>
        <v>0</v>
      </c>
      <c r="L100" s="55">
        <f t="shared" si="50"/>
        <v>6073</v>
      </c>
      <c r="M100" s="55">
        <f t="shared" si="50"/>
        <v>0</v>
      </c>
      <c r="N100" s="55">
        <f t="shared" si="50"/>
        <v>0</v>
      </c>
      <c r="O100" s="55">
        <f t="shared" si="50"/>
        <v>0</v>
      </c>
      <c r="P100" s="55">
        <f t="shared" si="50"/>
        <v>0</v>
      </c>
      <c r="Q100" s="55">
        <f t="shared" si="50"/>
        <v>0</v>
      </c>
      <c r="R100" s="55">
        <f t="shared" si="50"/>
        <v>6073</v>
      </c>
      <c r="S100" s="55">
        <f t="shared" si="50"/>
        <v>13310</v>
      </c>
      <c r="T100" s="55">
        <f t="shared" si="50"/>
        <v>19383</v>
      </c>
      <c r="U100" s="55">
        <f t="shared" si="50"/>
        <v>0</v>
      </c>
      <c r="V100" s="55">
        <f t="shared" si="50"/>
        <v>0</v>
      </c>
      <c r="W100" s="55">
        <f t="shared" si="50"/>
        <v>0</v>
      </c>
      <c r="X100" s="55">
        <f t="shared" si="50"/>
        <v>2100</v>
      </c>
      <c r="Y100" s="55">
        <f t="shared" si="50"/>
        <v>0</v>
      </c>
      <c r="Z100" s="55">
        <f t="shared" si="50"/>
        <v>0</v>
      </c>
      <c r="AA100" s="55">
        <f t="shared" si="50"/>
        <v>0</v>
      </c>
      <c r="AB100" s="55">
        <f t="shared" si="50"/>
        <v>0</v>
      </c>
      <c r="AC100" s="55">
        <f t="shared" si="50"/>
        <v>2100</v>
      </c>
      <c r="AD100" s="55">
        <f t="shared" si="50"/>
        <v>0</v>
      </c>
      <c r="AE100" s="55">
        <f t="shared" si="50"/>
        <v>2100</v>
      </c>
      <c r="AF100" s="58"/>
    </row>
    <row r="101" spans="1:32" ht="45" customHeight="1" outlineLevel="2" x14ac:dyDescent="0.35">
      <c r="A101" s="204">
        <v>745</v>
      </c>
      <c r="B101" s="106">
        <v>3470</v>
      </c>
      <c r="C101" s="107" t="s">
        <v>130</v>
      </c>
      <c r="D101" s="157">
        <v>900</v>
      </c>
      <c r="E101" s="110">
        <v>800</v>
      </c>
      <c r="F101" s="217">
        <f t="shared" ref="F101:F111" si="51">E101+I101</f>
        <v>2800</v>
      </c>
      <c r="G101" s="158">
        <f t="shared" ref="G101:G111" si="52">T101</f>
        <v>1000</v>
      </c>
      <c r="H101" s="110">
        <f t="shared" ref="H101:H111" si="53">AE101</f>
        <v>1000</v>
      </c>
      <c r="I101" s="98">
        <f>SUM(G101:H101)</f>
        <v>2000</v>
      </c>
      <c r="J101" s="159"/>
      <c r="K101" s="161">
        <v>1000</v>
      </c>
      <c r="L101" s="161"/>
      <c r="M101" s="161"/>
      <c r="N101" s="161"/>
      <c r="O101" s="161"/>
      <c r="P101" s="161"/>
      <c r="Q101" s="100"/>
      <c r="R101" s="100">
        <f t="shared" ref="R101:R111" si="54">SUM(J101:P101)</f>
        <v>1000</v>
      </c>
      <c r="S101" s="161"/>
      <c r="T101" s="101">
        <f t="shared" ref="T101:T111" si="55">SUM(Q101:S101)</f>
        <v>1000</v>
      </c>
      <c r="U101" s="102"/>
      <c r="V101" s="159"/>
      <c r="W101" s="162">
        <v>1000</v>
      </c>
      <c r="X101" s="161"/>
      <c r="Y101" s="161"/>
      <c r="Z101" s="161"/>
      <c r="AA101" s="161"/>
      <c r="AB101" s="161"/>
      <c r="AC101" s="100">
        <f t="shared" ref="AC101:AC111" si="56">SUM(V101:AB101)</f>
        <v>1000</v>
      </c>
      <c r="AD101" s="161"/>
      <c r="AE101" s="104">
        <f t="shared" ref="AE101:AE111" si="57">SUM(AC101:AD101)</f>
        <v>1000</v>
      </c>
      <c r="AF101" s="218" t="s">
        <v>88</v>
      </c>
    </row>
    <row r="102" spans="1:32" ht="69.75" outlineLevel="2" x14ac:dyDescent="0.35">
      <c r="A102" s="204">
        <v>745</v>
      </c>
      <c r="B102" s="106">
        <v>3332</v>
      </c>
      <c r="C102" s="107" t="s">
        <v>131</v>
      </c>
      <c r="D102" s="157">
        <v>5910</v>
      </c>
      <c r="E102" s="110">
        <v>3710</v>
      </c>
      <c r="F102" s="217">
        <f t="shared" si="51"/>
        <v>4860</v>
      </c>
      <c r="G102" s="158">
        <f t="shared" si="52"/>
        <v>150</v>
      </c>
      <c r="H102" s="110">
        <f t="shared" si="53"/>
        <v>1000</v>
      </c>
      <c r="I102" s="98">
        <f t="shared" ref="I102:I111" si="58">G102+H102</f>
        <v>1150</v>
      </c>
      <c r="J102" s="159"/>
      <c r="K102" s="161">
        <v>150</v>
      </c>
      <c r="L102" s="161"/>
      <c r="M102" s="161"/>
      <c r="N102" s="161"/>
      <c r="O102" s="161"/>
      <c r="P102" s="161"/>
      <c r="Q102" s="100"/>
      <c r="R102" s="100">
        <f t="shared" si="54"/>
        <v>150</v>
      </c>
      <c r="S102" s="161"/>
      <c r="T102" s="101">
        <f t="shared" si="55"/>
        <v>150</v>
      </c>
      <c r="U102" s="102"/>
      <c r="V102" s="159"/>
      <c r="W102" s="162">
        <v>1000</v>
      </c>
      <c r="X102" s="161"/>
      <c r="Y102" s="161"/>
      <c r="Z102" s="161"/>
      <c r="AA102" s="161"/>
      <c r="AB102" s="161"/>
      <c r="AC102" s="100">
        <f t="shared" si="56"/>
        <v>1000</v>
      </c>
      <c r="AD102" s="161"/>
      <c r="AE102" s="104">
        <f t="shared" si="57"/>
        <v>1000</v>
      </c>
      <c r="AF102" s="218" t="s">
        <v>132</v>
      </c>
    </row>
    <row r="103" spans="1:32" ht="45" customHeight="1" outlineLevel="2" x14ac:dyDescent="0.35">
      <c r="A103" s="204">
        <v>745</v>
      </c>
      <c r="B103" s="106">
        <v>3469</v>
      </c>
      <c r="C103" s="107" t="s">
        <v>89</v>
      </c>
      <c r="D103" s="157">
        <v>5400</v>
      </c>
      <c r="E103" s="110">
        <v>2234</v>
      </c>
      <c r="F103" s="217">
        <f t="shared" si="51"/>
        <v>2654</v>
      </c>
      <c r="G103" s="158">
        <f t="shared" si="52"/>
        <v>0</v>
      </c>
      <c r="H103" s="110">
        <f t="shared" si="53"/>
        <v>420</v>
      </c>
      <c r="I103" s="98">
        <f t="shared" si="58"/>
        <v>420</v>
      </c>
      <c r="J103" s="159"/>
      <c r="K103" s="161"/>
      <c r="L103" s="161"/>
      <c r="M103" s="161"/>
      <c r="N103" s="161"/>
      <c r="O103" s="161"/>
      <c r="P103" s="161"/>
      <c r="Q103" s="100"/>
      <c r="R103" s="100">
        <f t="shared" si="54"/>
        <v>0</v>
      </c>
      <c r="S103" s="161"/>
      <c r="T103" s="101">
        <f t="shared" si="55"/>
        <v>0</v>
      </c>
      <c r="U103" s="102"/>
      <c r="V103" s="159"/>
      <c r="W103" s="162">
        <v>420</v>
      </c>
      <c r="X103" s="161"/>
      <c r="Y103" s="161"/>
      <c r="Z103" s="161"/>
      <c r="AA103" s="161"/>
      <c r="AB103" s="161"/>
      <c r="AC103" s="100">
        <f t="shared" si="56"/>
        <v>420</v>
      </c>
      <c r="AD103" s="161"/>
      <c r="AE103" s="104">
        <f t="shared" si="57"/>
        <v>420</v>
      </c>
      <c r="AF103" s="218" t="s">
        <v>133</v>
      </c>
    </row>
    <row r="104" spans="1:32" ht="45" customHeight="1" outlineLevel="2" x14ac:dyDescent="0.35">
      <c r="A104" s="204">
        <v>745</v>
      </c>
      <c r="B104" s="106">
        <v>2121</v>
      </c>
      <c r="C104" s="107" t="s">
        <v>134</v>
      </c>
      <c r="D104" s="157">
        <v>2100</v>
      </c>
      <c r="E104" s="110">
        <v>2100</v>
      </c>
      <c r="F104" s="219">
        <f t="shared" si="51"/>
        <v>2600</v>
      </c>
      <c r="G104" s="158">
        <f t="shared" si="52"/>
        <v>250</v>
      </c>
      <c r="H104" s="110">
        <f t="shared" si="53"/>
        <v>250</v>
      </c>
      <c r="I104" s="98">
        <f t="shared" si="58"/>
        <v>500</v>
      </c>
      <c r="J104" s="159"/>
      <c r="K104" s="161">
        <v>250</v>
      </c>
      <c r="L104" s="161"/>
      <c r="M104" s="161"/>
      <c r="N104" s="161"/>
      <c r="O104" s="161"/>
      <c r="P104" s="161"/>
      <c r="Q104" s="100"/>
      <c r="R104" s="100">
        <f t="shared" si="54"/>
        <v>250</v>
      </c>
      <c r="S104" s="161"/>
      <c r="T104" s="101">
        <f t="shared" si="55"/>
        <v>250</v>
      </c>
      <c r="U104" s="102"/>
      <c r="V104" s="159"/>
      <c r="W104" s="162">
        <v>250</v>
      </c>
      <c r="X104" s="161"/>
      <c r="Y104" s="161"/>
      <c r="Z104" s="161"/>
      <c r="AA104" s="161"/>
      <c r="AB104" s="161"/>
      <c r="AC104" s="100">
        <f t="shared" si="56"/>
        <v>250</v>
      </c>
      <c r="AD104" s="161"/>
      <c r="AE104" s="104">
        <f t="shared" si="57"/>
        <v>250</v>
      </c>
      <c r="AF104" s="123" t="s">
        <v>135</v>
      </c>
    </row>
    <row r="105" spans="1:32" ht="45" customHeight="1" outlineLevel="2" x14ac:dyDescent="0.35">
      <c r="A105" s="204">
        <v>745</v>
      </c>
      <c r="B105" s="106">
        <v>3331</v>
      </c>
      <c r="C105" s="107" t="s">
        <v>136</v>
      </c>
      <c r="D105" s="157">
        <v>450</v>
      </c>
      <c r="E105" s="110">
        <v>350</v>
      </c>
      <c r="F105" s="219">
        <f t="shared" si="51"/>
        <v>550</v>
      </c>
      <c r="G105" s="158">
        <f t="shared" si="52"/>
        <v>100</v>
      </c>
      <c r="H105" s="110">
        <f t="shared" si="53"/>
        <v>100</v>
      </c>
      <c r="I105" s="98">
        <f t="shared" si="58"/>
        <v>200</v>
      </c>
      <c r="J105" s="159"/>
      <c r="K105" s="161">
        <v>100</v>
      </c>
      <c r="L105" s="161"/>
      <c r="M105" s="161"/>
      <c r="N105" s="161"/>
      <c r="O105" s="161"/>
      <c r="P105" s="161"/>
      <c r="Q105" s="100"/>
      <c r="R105" s="100">
        <f t="shared" si="54"/>
        <v>100</v>
      </c>
      <c r="S105" s="161"/>
      <c r="T105" s="101">
        <f t="shared" si="55"/>
        <v>100</v>
      </c>
      <c r="U105" s="102"/>
      <c r="V105" s="159"/>
      <c r="W105" s="162">
        <v>100</v>
      </c>
      <c r="X105" s="161"/>
      <c r="Y105" s="161"/>
      <c r="Z105" s="161"/>
      <c r="AA105" s="161"/>
      <c r="AB105" s="161"/>
      <c r="AC105" s="100">
        <f t="shared" si="56"/>
        <v>100</v>
      </c>
      <c r="AD105" s="161"/>
      <c r="AE105" s="104">
        <f t="shared" si="57"/>
        <v>100</v>
      </c>
      <c r="AF105" s="123" t="s">
        <v>137</v>
      </c>
    </row>
    <row r="106" spans="1:32" ht="45" customHeight="1" outlineLevel="2" x14ac:dyDescent="0.35">
      <c r="A106" s="204">
        <v>745</v>
      </c>
      <c r="B106" s="106">
        <v>3848</v>
      </c>
      <c r="C106" s="107" t="s">
        <v>138</v>
      </c>
      <c r="D106" s="169">
        <v>2000</v>
      </c>
      <c r="E106" s="125">
        <v>2000</v>
      </c>
      <c r="F106" s="219">
        <f t="shared" si="51"/>
        <v>3000</v>
      </c>
      <c r="G106" s="158">
        <f t="shared" si="52"/>
        <v>1000</v>
      </c>
      <c r="H106" s="110">
        <f t="shared" si="53"/>
        <v>0</v>
      </c>
      <c r="I106" s="98">
        <f t="shared" si="58"/>
        <v>1000</v>
      </c>
      <c r="J106" s="159"/>
      <c r="K106" s="161">
        <v>1000</v>
      </c>
      <c r="L106" s="161"/>
      <c r="M106" s="161"/>
      <c r="N106" s="161"/>
      <c r="O106" s="161"/>
      <c r="P106" s="161"/>
      <c r="Q106" s="100"/>
      <c r="R106" s="100">
        <f t="shared" si="54"/>
        <v>1000</v>
      </c>
      <c r="S106" s="161"/>
      <c r="T106" s="101">
        <f t="shared" si="55"/>
        <v>1000</v>
      </c>
      <c r="U106" s="102"/>
      <c r="V106" s="159"/>
      <c r="W106" s="162"/>
      <c r="X106" s="161"/>
      <c r="Y106" s="161"/>
      <c r="Z106" s="161"/>
      <c r="AA106" s="161"/>
      <c r="AB106" s="161"/>
      <c r="AC106" s="100">
        <f t="shared" si="56"/>
        <v>0</v>
      </c>
      <c r="AD106" s="161"/>
      <c r="AE106" s="104">
        <f t="shared" si="57"/>
        <v>0</v>
      </c>
      <c r="AF106" s="218"/>
    </row>
    <row r="107" spans="1:32" ht="45" customHeight="1" outlineLevel="2" x14ac:dyDescent="0.35">
      <c r="A107" s="204">
        <v>745</v>
      </c>
      <c r="B107" s="106">
        <v>3058</v>
      </c>
      <c r="C107" s="107" t="s">
        <v>139</v>
      </c>
      <c r="D107" s="157">
        <v>700</v>
      </c>
      <c r="E107" s="110">
        <v>700</v>
      </c>
      <c r="F107" s="219">
        <f t="shared" si="51"/>
        <v>2002</v>
      </c>
      <c r="G107" s="158">
        <f t="shared" si="52"/>
        <v>1302</v>
      </c>
      <c r="H107" s="110">
        <f t="shared" si="53"/>
        <v>0</v>
      </c>
      <c r="I107" s="98">
        <f t="shared" si="58"/>
        <v>1302</v>
      </c>
      <c r="J107" s="159"/>
      <c r="K107" s="161">
        <v>1302</v>
      </c>
      <c r="L107" s="161"/>
      <c r="M107" s="161"/>
      <c r="N107" s="161"/>
      <c r="O107" s="161"/>
      <c r="P107" s="161"/>
      <c r="Q107" s="100"/>
      <c r="R107" s="100">
        <f t="shared" si="54"/>
        <v>1302</v>
      </c>
      <c r="S107" s="161"/>
      <c r="T107" s="101">
        <f t="shared" si="55"/>
        <v>1302</v>
      </c>
      <c r="U107" s="102"/>
      <c r="V107" s="159"/>
      <c r="W107" s="162"/>
      <c r="X107" s="161"/>
      <c r="Y107" s="161"/>
      <c r="Z107" s="161"/>
      <c r="AA107" s="161"/>
      <c r="AB107" s="161"/>
      <c r="AC107" s="100">
        <f t="shared" si="56"/>
        <v>0</v>
      </c>
      <c r="AD107" s="161"/>
      <c r="AE107" s="104">
        <f t="shared" si="57"/>
        <v>0</v>
      </c>
      <c r="AF107" s="218" t="s">
        <v>140</v>
      </c>
    </row>
    <row r="108" spans="1:32" ht="45" customHeight="1" outlineLevel="2" x14ac:dyDescent="0.35">
      <c r="A108" s="204">
        <v>745</v>
      </c>
      <c r="B108" s="106">
        <v>3538</v>
      </c>
      <c r="C108" s="107" t="s">
        <v>96</v>
      </c>
      <c r="D108" s="157">
        <v>15000</v>
      </c>
      <c r="E108" s="110">
        <v>14999.897000000001</v>
      </c>
      <c r="F108" s="219">
        <f t="shared" si="51"/>
        <v>20800.897000000001</v>
      </c>
      <c r="G108" s="158">
        <f t="shared" si="52"/>
        <v>5801</v>
      </c>
      <c r="H108" s="110">
        <f t="shared" si="53"/>
        <v>0</v>
      </c>
      <c r="I108" s="98">
        <f t="shared" si="58"/>
        <v>5801</v>
      </c>
      <c r="J108" s="159"/>
      <c r="K108" s="161">
        <v>5801</v>
      </c>
      <c r="L108" s="161"/>
      <c r="M108" s="161"/>
      <c r="N108" s="161"/>
      <c r="O108" s="161"/>
      <c r="P108" s="161"/>
      <c r="Q108" s="100"/>
      <c r="R108" s="100">
        <f t="shared" si="54"/>
        <v>5801</v>
      </c>
      <c r="S108" s="161"/>
      <c r="T108" s="101">
        <f t="shared" si="55"/>
        <v>5801</v>
      </c>
      <c r="U108" s="102"/>
      <c r="V108" s="159"/>
      <c r="W108" s="162"/>
      <c r="X108" s="161"/>
      <c r="Y108" s="161"/>
      <c r="Z108" s="161"/>
      <c r="AA108" s="161"/>
      <c r="AB108" s="161"/>
      <c r="AC108" s="100">
        <f t="shared" si="56"/>
        <v>0</v>
      </c>
      <c r="AD108" s="161"/>
      <c r="AE108" s="104">
        <f t="shared" si="57"/>
        <v>0</v>
      </c>
      <c r="AF108" s="218"/>
    </row>
    <row r="109" spans="1:32" ht="46.5" outlineLevel="2" x14ac:dyDescent="0.35">
      <c r="A109" s="204">
        <v>745</v>
      </c>
      <c r="B109" s="106">
        <v>3744</v>
      </c>
      <c r="C109" s="107" t="s">
        <v>141</v>
      </c>
      <c r="D109" s="157">
        <v>2000</v>
      </c>
      <c r="E109" s="110">
        <v>500</v>
      </c>
      <c r="F109" s="219">
        <f t="shared" si="51"/>
        <v>2000</v>
      </c>
      <c r="G109" s="158">
        <f t="shared" si="52"/>
        <v>500</v>
      </c>
      <c r="H109" s="110">
        <f t="shared" si="53"/>
        <v>1000</v>
      </c>
      <c r="I109" s="98">
        <f t="shared" si="58"/>
        <v>1500</v>
      </c>
      <c r="J109" s="159"/>
      <c r="K109" s="161">
        <v>500</v>
      </c>
      <c r="L109" s="161"/>
      <c r="M109" s="161"/>
      <c r="N109" s="161"/>
      <c r="O109" s="161"/>
      <c r="P109" s="161"/>
      <c r="Q109" s="100"/>
      <c r="R109" s="100">
        <f t="shared" si="54"/>
        <v>500</v>
      </c>
      <c r="S109" s="161"/>
      <c r="T109" s="101">
        <f t="shared" si="55"/>
        <v>500</v>
      </c>
      <c r="U109" s="102"/>
      <c r="V109" s="159"/>
      <c r="W109" s="162">
        <v>1000</v>
      </c>
      <c r="X109" s="161"/>
      <c r="Y109" s="161"/>
      <c r="Z109" s="161"/>
      <c r="AA109" s="161"/>
      <c r="AB109" s="161"/>
      <c r="AC109" s="100">
        <f t="shared" si="56"/>
        <v>1000</v>
      </c>
      <c r="AD109" s="161"/>
      <c r="AE109" s="104">
        <f t="shared" si="57"/>
        <v>1000</v>
      </c>
      <c r="AF109" s="218" t="s">
        <v>142</v>
      </c>
    </row>
    <row r="110" spans="1:32" ht="69.75" outlineLevel="2" x14ac:dyDescent="0.35">
      <c r="A110" s="204">
        <v>745</v>
      </c>
      <c r="B110" s="124">
        <v>3888</v>
      </c>
      <c r="C110" s="107" t="s">
        <v>143</v>
      </c>
      <c r="D110" s="157"/>
      <c r="E110" s="110"/>
      <c r="F110" s="219">
        <f t="shared" si="51"/>
        <v>350</v>
      </c>
      <c r="G110" s="158">
        <f t="shared" si="52"/>
        <v>350</v>
      </c>
      <c r="H110" s="110">
        <f t="shared" si="53"/>
        <v>0</v>
      </c>
      <c r="I110" s="98">
        <f t="shared" si="58"/>
        <v>350</v>
      </c>
      <c r="J110" s="159"/>
      <c r="K110" s="161">
        <v>350</v>
      </c>
      <c r="L110" s="161"/>
      <c r="M110" s="161"/>
      <c r="N110" s="161"/>
      <c r="O110" s="161"/>
      <c r="P110" s="161"/>
      <c r="Q110" s="100"/>
      <c r="R110" s="100">
        <f t="shared" si="54"/>
        <v>350</v>
      </c>
      <c r="S110" s="161"/>
      <c r="T110" s="101">
        <f t="shared" si="55"/>
        <v>350</v>
      </c>
      <c r="U110" s="102"/>
      <c r="V110" s="159"/>
      <c r="W110" s="162"/>
      <c r="X110" s="161"/>
      <c r="Y110" s="161"/>
      <c r="Z110" s="161"/>
      <c r="AA110" s="161"/>
      <c r="AB110" s="161"/>
      <c r="AC110" s="100">
        <f t="shared" si="56"/>
        <v>0</v>
      </c>
      <c r="AD110" s="161"/>
      <c r="AE110" s="104">
        <f t="shared" si="57"/>
        <v>0</v>
      </c>
      <c r="AF110" s="218" t="s">
        <v>144</v>
      </c>
    </row>
    <row r="111" spans="1:32" ht="70.5" outlineLevel="2" thickBot="1" x14ac:dyDescent="0.4">
      <c r="A111" s="204">
        <v>745</v>
      </c>
      <c r="B111" s="124">
        <v>3889</v>
      </c>
      <c r="C111" s="107" t="s">
        <v>145</v>
      </c>
      <c r="D111" s="157"/>
      <c r="E111" s="110"/>
      <c r="F111" s="219">
        <f t="shared" si="51"/>
        <v>1000</v>
      </c>
      <c r="G111" s="158">
        <f t="shared" si="52"/>
        <v>500</v>
      </c>
      <c r="H111" s="110">
        <f t="shared" si="53"/>
        <v>500</v>
      </c>
      <c r="I111" s="98">
        <f t="shared" si="58"/>
        <v>1000</v>
      </c>
      <c r="J111" s="159"/>
      <c r="K111" s="161">
        <v>500</v>
      </c>
      <c r="L111" s="161"/>
      <c r="M111" s="161"/>
      <c r="N111" s="161"/>
      <c r="O111" s="161"/>
      <c r="P111" s="161"/>
      <c r="Q111" s="100"/>
      <c r="R111" s="100">
        <f t="shared" si="54"/>
        <v>500</v>
      </c>
      <c r="S111" s="161"/>
      <c r="T111" s="101">
        <f t="shared" si="55"/>
        <v>500</v>
      </c>
      <c r="U111" s="102"/>
      <c r="V111" s="159"/>
      <c r="W111" s="162">
        <v>500</v>
      </c>
      <c r="X111" s="161"/>
      <c r="Y111" s="161"/>
      <c r="Z111" s="161"/>
      <c r="AA111" s="161"/>
      <c r="AB111" s="161"/>
      <c r="AC111" s="100">
        <f t="shared" si="56"/>
        <v>500</v>
      </c>
      <c r="AD111" s="161"/>
      <c r="AE111" s="104">
        <f t="shared" si="57"/>
        <v>500</v>
      </c>
      <c r="AF111" s="218" t="s">
        <v>146</v>
      </c>
    </row>
    <row r="112" spans="1:32" ht="45" customHeight="1" outlineLevel="1" thickBot="1" x14ac:dyDescent="0.4">
      <c r="A112" s="546" t="s">
        <v>147</v>
      </c>
      <c r="B112" s="547"/>
      <c r="C112" s="554"/>
      <c r="D112" s="54">
        <f t="shared" ref="D112:T112" si="59">SUBTOTAL(9,D101:D111)</f>
        <v>34460</v>
      </c>
      <c r="E112" s="55">
        <f t="shared" si="59"/>
        <v>27393.897000000001</v>
      </c>
      <c r="F112" s="55">
        <f t="shared" si="59"/>
        <v>42616.896999999997</v>
      </c>
      <c r="G112" s="54">
        <f t="shared" si="59"/>
        <v>10953</v>
      </c>
      <c r="H112" s="55">
        <f t="shared" si="59"/>
        <v>4270</v>
      </c>
      <c r="I112" s="56">
        <f t="shared" si="59"/>
        <v>15223</v>
      </c>
      <c r="J112" s="55">
        <f t="shared" si="59"/>
        <v>0</v>
      </c>
      <c r="K112" s="55">
        <f t="shared" si="59"/>
        <v>10953</v>
      </c>
      <c r="L112" s="55">
        <f t="shared" si="59"/>
        <v>0</v>
      </c>
      <c r="M112" s="55">
        <f t="shared" si="59"/>
        <v>0</v>
      </c>
      <c r="N112" s="55">
        <f t="shared" si="59"/>
        <v>0</v>
      </c>
      <c r="O112" s="55">
        <f t="shared" si="59"/>
        <v>0</v>
      </c>
      <c r="P112" s="55">
        <f t="shared" si="59"/>
        <v>0</v>
      </c>
      <c r="Q112" s="55">
        <f t="shared" si="59"/>
        <v>0</v>
      </c>
      <c r="R112" s="55">
        <f t="shared" si="59"/>
        <v>10953</v>
      </c>
      <c r="S112" s="55">
        <f t="shared" si="59"/>
        <v>0</v>
      </c>
      <c r="T112" s="57">
        <f t="shared" si="59"/>
        <v>10953</v>
      </c>
      <c r="U112" s="57"/>
      <c r="V112" s="55">
        <f t="shared" ref="V112:AE112" si="60">SUBTOTAL(9,V101:V111)</f>
        <v>0</v>
      </c>
      <c r="W112" s="55">
        <f t="shared" si="60"/>
        <v>4270</v>
      </c>
      <c r="X112" s="55">
        <f t="shared" si="60"/>
        <v>0</v>
      </c>
      <c r="Y112" s="55">
        <f t="shared" si="60"/>
        <v>0</v>
      </c>
      <c r="Z112" s="55">
        <f t="shared" si="60"/>
        <v>0</v>
      </c>
      <c r="AA112" s="55">
        <f t="shared" si="60"/>
        <v>0</v>
      </c>
      <c r="AB112" s="55">
        <f t="shared" si="60"/>
        <v>0</v>
      </c>
      <c r="AC112" s="55">
        <f t="shared" si="60"/>
        <v>4270</v>
      </c>
      <c r="AD112" s="55">
        <f t="shared" si="60"/>
        <v>0</v>
      </c>
      <c r="AE112" s="55">
        <f t="shared" si="60"/>
        <v>4270</v>
      </c>
      <c r="AF112" s="58"/>
    </row>
    <row r="113" spans="1:32" ht="45" customHeight="1" outlineLevel="1" thickBot="1" x14ac:dyDescent="0.4">
      <c r="A113" s="220">
        <v>746</v>
      </c>
      <c r="B113" s="221">
        <v>3752</v>
      </c>
      <c r="C113" s="222" t="s">
        <v>148</v>
      </c>
      <c r="D113" s="223">
        <v>1200</v>
      </c>
      <c r="E113" s="224">
        <v>900</v>
      </c>
      <c r="F113" s="110">
        <f t="shared" ref="F113:F124" si="61">E113+I113</f>
        <v>2900</v>
      </c>
      <c r="G113" s="157">
        <f t="shared" ref="G113:G124" si="62">T113</f>
        <v>1000</v>
      </c>
      <c r="H113" s="225">
        <f>AE113</f>
        <v>1000</v>
      </c>
      <c r="I113" s="226">
        <f t="shared" ref="I113:I124" si="63">G113+H113</f>
        <v>2000</v>
      </c>
      <c r="J113" s="227"/>
      <c r="K113" s="228"/>
      <c r="L113" s="228"/>
      <c r="M113" s="229"/>
      <c r="N113" s="230"/>
      <c r="O113" s="231">
        <v>1000</v>
      </c>
      <c r="P113" s="230"/>
      <c r="Q113" s="230"/>
      <c r="R113" s="232">
        <f t="shared" ref="R113:R120" si="64">SUM(J113:P113)</f>
        <v>1000</v>
      </c>
      <c r="S113" s="233"/>
      <c r="T113" s="234">
        <f t="shared" ref="T113:T121" si="65">SUM(Q113:S113)</f>
        <v>1000</v>
      </c>
      <c r="U113" s="235"/>
      <c r="V113" s="236"/>
      <c r="W113" s="237"/>
      <c r="X113" s="230"/>
      <c r="Y113" s="230"/>
      <c r="Z113" s="230"/>
      <c r="AA113" s="238">
        <v>1000</v>
      </c>
      <c r="AB113" s="230"/>
      <c r="AC113" s="100">
        <f>SUM(V113:AB113)</f>
        <v>1000</v>
      </c>
      <c r="AD113" s="239"/>
      <c r="AE113" s="101">
        <f>SUM(AC113:AD113)</f>
        <v>1000</v>
      </c>
      <c r="AF113" s="240"/>
    </row>
    <row r="114" spans="1:32" ht="46.5" outlineLevel="1" x14ac:dyDescent="0.35">
      <c r="A114" s="220">
        <v>746</v>
      </c>
      <c r="B114" s="241">
        <v>3890</v>
      </c>
      <c r="C114" s="242" t="s">
        <v>149</v>
      </c>
      <c r="D114" s="223"/>
      <c r="E114" s="224"/>
      <c r="F114" s="110">
        <f t="shared" si="61"/>
        <v>100</v>
      </c>
      <c r="G114" s="157">
        <f t="shared" si="62"/>
        <v>100</v>
      </c>
      <c r="H114" s="225">
        <f>AE114</f>
        <v>0</v>
      </c>
      <c r="I114" s="226">
        <f t="shared" si="63"/>
        <v>100</v>
      </c>
      <c r="J114" s="227"/>
      <c r="K114" s="228"/>
      <c r="L114" s="228"/>
      <c r="M114" s="229"/>
      <c r="N114" s="230"/>
      <c r="O114" s="243">
        <v>100</v>
      </c>
      <c r="P114" s="230"/>
      <c r="Q114" s="230"/>
      <c r="R114" s="232">
        <f t="shared" si="64"/>
        <v>100</v>
      </c>
      <c r="S114" s="233"/>
      <c r="T114" s="234">
        <f t="shared" si="65"/>
        <v>100</v>
      </c>
      <c r="U114" s="244"/>
      <c r="V114" s="245"/>
      <c r="W114" s="237"/>
      <c r="X114" s="230"/>
      <c r="Y114" s="230"/>
      <c r="Z114" s="230"/>
      <c r="AA114" s="230"/>
      <c r="AB114" s="230"/>
      <c r="AC114" s="100">
        <f>SUM(V114:AB114)</f>
        <v>0</v>
      </c>
      <c r="AD114" s="239"/>
      <c r="AE114" s="104">
        <f>SUM(AC114:AD114)</f>
        <v>0</v>
      </c>
      <c r="AF114" s="246" t="s">
        <v>150</v>
      </c>
    </row>
    <row r="115" spans="1:32" ht="45" customHeight="1" outlineLevel="1" x14ac:dyDescent="0.35">
      <c r="A115" s="247">
        <v>746</v>
      </c>
      <c r="B115" s="248">
        <v>3891</v>
      </c>
      <c r="C115" s="249" t="s">
        <v>151</v>
      </c>
      <c r="D115" s="223"/>
      <c r="E115" s="250"/>
      <c r="F115" s="95">
        <f t="shared" si="61"/>
        <v>184</v>
      </c>
      <c r="G115" s="188">
        <f t="shared" si="62"/>
        <v>184</v>
      </c>
      <c r="H115" s="225">
        <f>AE115</f>
        <v>0</v>
      </c>
      <c r="I115" s="226">
        <f t="shared" si="63"/>
        <v>184</v>
      </c>
      <c r="J115" s="227"/>
      <c r="K115" s="251"/>
      <c r="L115" s="251"/>
      <c r="M115" s="232"/>
      <c r="N115" s="252"/>
      <c r="O115" s="253">
        <v>184</v>
      </c>
      <c r="P115" s="252"/>
      <c r="Q115" s="252"/>
      <c r="R115" s="232">
        <f t="shared" si="64"/>
        <v>184</v>
      </c>
      <c r="S115" s="233"/>
      <c r="T115" s="234">
        <f t="shared" si="65"/>
        <v>184</v>
      </c>
      <c r="U115" s="254"/>
      <c r="V115" s="255"/>
      <c r="W115" s="256"/>
      <c r="X115" s="252"/>
      <c r="Y115" s="252"/>
      <c r="Z115" s="252"/>
      <c r="AA115" s="252"/>
      <c r="AB115" s="252"/>
      <c r="AC115" s="100">
        <f>SUM(V115:AB115)</f>
        <v>0</v>
      </c>
      <c r="AD115" s="239"/>
      <c r="AE115" s="101">
        <f>SUM(AC115:AD115)</f>
        <v>0</v>
      </c>
      <c r="AF115" s="246" t="s">
        <v>152</v>
      </c>
    </row>
    <row r="116" spans="1:32" ht="45" customHeight="1" outlineLevel="1" x14ac:dyDescent="0.35">
      <c r="A116" s="220">
        <v>746</v>
      </c>
      <c r="B116" s="221">
        <v>3471</v>
      </c>
      <c r="C116" s="222" t="s">
        <v>153</v>
      </c>
      <c r="D116" s="257">
        <v>2150</v>
      </c>
      <c r="E116" s="224">
        <v>2150</v>
      </c>
      <c r="F116" s="62">
        <f t="shared" si="61"/>
        <v>2950</v>
      </c>
      <c r="G116" s="72">
        <f t="shared" si="62"/>
        <v>800</v>
      </c>
      <c r="H116" s="258"/>
      <c r="I116" s="259">
        <f t="shared" si="63"/>
        <v>800</v>
      </c>
      <c r="J116" s="260"/>
      <c r="K116" s="228"/>
      <c r="L116" s="228"/>
      <c r="M116" s="229"/>
      <c r="N116" s="230"/>
      <c r="O116" s="261">
        <v>800</v>
      </c>
      <c r="P116" s="230"/>
      <c r="Q116" s="230"/>
      <c r="R116" s="229">
        <f t="shared" si="64"/>
        <v>800</v>
      </c>
      <c r="S116" s="262"/>
      <c r="T116" s="263">
        <f t="shared" si="65"/>
        <v>800</v>
      </c>
      <c r="U116" s="264"/>
      <c r="V116" s="265"/>
      <c r="W116" s="237"/>
      <c r="X116" s="230"/>
      <c r="Y116" s="230"/>
      <c r="Z116" s="230"/>
      <c r="AA116" s="230"/>
      <c r="AB116" s="230"/>
      <c r="AC116" s="161"/>
      <c r="AD116" s="266"/>
      <c r="AE116" s="214"/>
      <c r="AF116" s="267"/>
    </row>
    <row r="117" spans="1:32" ht="45" customHeight="1" outlineLevel="1" x14ac:dyDescent="0.35">
      <c r="A117" s="268">
        <v>746</v>
      </c>
      <c r="B117" s="269">
        <v>3892</v>
      </c>
      <c r="C117" s="270" t="s">
        <v>154</v>
      </c>
      <c r="D117" s="271"/>
      <c r="E117" s="272"/>
      <c r="F117" s="62">
        <f t="shared" si="61"/>
        <v>300</v>
      </c>
      <c r="G117" s="72">
        <f t="shared" si="62"/>
        <v>300</v>
      </c>
      <c r="H117" s="258">
        <f t="shared" ref="H117:H120" si="66">AE117</f>
        <v>0</v>
      </c>
      <c r="I117" s="259">
        <f t="shared" si="63"/>
        <v>300</v>
      </c>
      <c r="J117" s="273"/>
      <c r="K117" s="274"/>
      <c r="L117" s="274"/>
      <c r="M117" s="275"/>
      <c r="N117" s="276"/>
      <c r="O117" s="277">
        <v>300</v>
      </c>
      <c r="P117" s="276"/>
      <c r="Q117" s="277"/>
      <c r="R117" s="275">
        <f t="shared" si="64"/>
        <v>300</v>
      </c>
      <c r="S117" s="278"/>
      <c r="T117" s="279">
        <f t="shared" si="65"/>
        <v>300</v>
      </c>
      <c r="U117" s="280"/>
      <c r="V117" s="281"/>
      <c r="W117" s="282"/>
      <c r="X117" s="276"/>
      <c r="Y117" s="276"/>
      <c r="Z117" s="276"/>
      <c r="AA117" s="276"/>
      <c r="AB117" s="276"/>
      <c r="AC117" s="192">
        <f t="shared" ref="AC117:AC120" si="67">SUM(V117:AB117)</f>
        <v>0</v>
      </c>
      <c r="AD117" s="283"/>
      <c r="AE117" s="193">
        <f t="shared" ref="AE117:AE120" si="68">SUM(AC117:AD117)</f>
        <v>0</v>
      </c>
      <c r="AF117" s="284" t="s">
        <v>155</v>
      </c>
    </row>
    <row r="118" spans="1:32" ht="45" customHeight="1" outlineLevel="1" x14ac:dyDescent="0.35">
      <c r="A118" s="220">
        <v>746</v>
      </c>
      <c r="B118" s="221">
        <v>3254</v>
      </c>
      <c r="C118" s="222" t="s">
        <v>156</v>
      </c>
      <c r="D118" s="257">
        <v>10544</v>
      </c>
      <c r="E118" s="224">
        <v>9033.2000000000007</v>
      </c>
      <c r="F118" s="110">
        <f t="shared" si="61"/>
        <v>10033.200000000001</v>
      </c>
      <c r="G118" s="157">
        <f t="shared" si="62"/>
        <v>1000</v>
      </c>
      <c r="H118" s="285">
        <f t="shared" si="66"/>
        <v>0</v>
      </c>
      <c r="I118" s="286">
        <f t="shared" si="63"/>
        <v>1000</v>
      </c>
      <c r="J118" s="260"/>
      <c r="K118" s="228"/>
      <c r="L118" s="228"/>
      <c r="M118" s="229"/>
      <c r="N118" s="230"/>
      <c r="O118" s="238">
        <v>1000</v>
      </c>
      <c r="P118" s="230"/>
      <c r="Q118" s="238"/>
      <c r="R118" s="229">
        <f t="shared" si="64"/>
        <v>1000</v>
      </c>
      <c r="S118" s="262"/>
      <c r="T118" s="287">
        <f t="shared" si="65"/>
        <v>1000</v>
      </c>
      <c r="U118" s="264"/>
      <c r="V118" s="265"/>
      <c r="W118" s="237"/>
      <c r="X118" s="230"/>
      <c r="Y118" s="230"/>
      <c r="Z118" s="230"/>
      <c r="AA118" s="230"/>
      <c r="AB118" s="230"/>
      <c r="AC118" s="161">
        <f t="shared" si="67"/>
        <v>0</v>
      </c>
      <c r="AD118" s="266"/>
      <c r="AE118" s="216">
        <f t="shared" si="68"/>
        <v>0</v>
      </c>
      <c r="AF118" s="267"/>
    </row>
    <row r="119" spans="1:32" ht="57.75" customHeight="1" outlineLevel="1" x14ac:dyDescent="0.35">
      <c r="A119" s="220">
        <v>746</v>
      </c>
      <c r="B119" s="221">
        <v>3473</v>
      </c>
      <c r="C119" s="222" t="s">
        <v>157</v>
      </c>
      <c r="D119" s="257">
        <v>5350</v>
      </c>
      <c r="E119" s="224">
        <v>2325</v>
      </c>
      <c r="F119" s="110">
        <f t="shared" si="61"/>
        <v>2825</v>
      </c>
      <c r="G119" s="157">
        <f t="shared" si="62"/>
        <v>500</v>
      </c>
      <c r="H119" s="285">
        <f t="shared" si="66"/>
        <v>0</v>
      </c>
      <c r="I119" s="286">
        <f t="shared" si="63"/>
        <v>500</v>
      </c>
      <c r="J119" s="260"/>
      <c r="K119" s="228"/>
      <c r="L119" s="228"/>
      <c r="M119" s="229"/>
      <c r="N119" s="230"/>
      <c r="O119" s="238">
        <v>500</v>
      </c>
      <c r="P119" s="230"/>
      <c r="Q119" s="238"/>
      <c r="R119" s="229">
        <f t="shared" si="64"/>
        <v>500</v>
      </c>
      <c r="S119" s="262"/>
      <c r="T119" s="287">
        <f t="shared" si="65"/>
        <v>500</v>
      </c>
      <c r="U119" s="264"/>
      <c r="V119" s="265"/>
      <c r="W119" s="237"/>
      <c r="X119" s="230"/>
      <c r="Y119" s="230"/>
      <c r="Z119" s="230"/>
      <c r="AA119" s="230"/>
      <c r="AB119" s="230"/>
      <c r="AC119" s="161">
        <f t="shared" si="67"/>
        <v>0</v>
      </c>
      <c r="AD119" s="266"/>
      <c r="AE119" s="216">
        <f t="shared" si="68"/>
        <v>0</v>
      </c>
      <c r="AF119" s="267"/>
    </row>
    <row r="120" spans="1:32" ht="45" customHeight="1" outlineLevel="1" x14ac:dyDescent="0.35">
      <c r="A120" s="220">
        <v>746</v>
      </c>
      <c r="B120" s="221">
        <v>3474</v>
      </c>
      <c r="C120" s="222" t="s">
        <v>158</v>
      </c>
      <c r="D120" s="257">
        <v>4800</v>
      </c>
      <c r="E120" s="224">
        <v>3100</v>
      </c>
      <c r="F120" s="110">
        <f t="shared" si="61"/>
        <v>4100</v>
      </c>
      <c r="G120" s="157">
        <f t="shared" si="62"/>
        <v>1000</v>
      </c>
      <c r="H120" s="285">
        <f t="shared" si="66"/>
        <v>0</v>
      </c>
      <c r="I120" s="286">
        <f t="shared" si="63"/>
        <v>1000</v>
      </c>
      <c r="J120" s="260"/>
      <c r="K120" s="228"/>
      <c r="L120" s="228"/>
      <c r="M120" s="229"/>
      <c r="N120" s="230"/>
      <c r="O120" s="238">
        <v>1000</v>
      </c>
      <c r="P120" s="230"/>
      <c r="Q120" s="238"/>
      <c r="R120" s="229">
        <f t="shared" si="64"/>
        <v>1000</v>
      </c>
      <c r="S120" s="262"/>
      <c r="T120" s="287">
        <f t="shared" si="65"/>
        <v>1000</v>
      </c>
      <c r="U120" s="264"/>
      <c r="V120" s="265"/>
      <c r="W120" s="237"/>
      <c r="X120" s="230"/>
      <c r="Y120" s="230"/>
      <c r="Z120" s="230"/>
      <c r="AA120" s="288"/>
      <c r="AB120" s="230"/>
      <c r="AC120" s="161">
        <f t="shared" si="67"/>
        <v>0</v>
      </c>
      <c r="AD120" s="266"/>
      <c r="AE120" s="216">
        <f t="shared" si="68"/>
        <v>0</v>
      </c>
      <c r="AF120" s="267"/>
    </row>
    <row r="121" spans="1:32" ht="45" customHeight="1" outlineLevel="1" x14ac:dyDescent="0.35">
      <c r="A121" s="220">
        <v>746</v>
      </c>
      <c r="B121" s="241">
        <v>3893</v>
      </c>
      <c r="C121" s="222" t="s">
        <v>159</v>
      </c>
      <c r="D121" s="257"/>
      <c r="E121" s="224"/>
      <c r="F121" s="110">
        <f t="shared" si="61"/>
        <v>1500</v>
      </c>
      <c r="G121" s="157">
        <f t="shared" si="62"/>
        <v>1500</v>
      </c>
      <c r="H121" s="285">
        <f>AE121</f>
        <v>0</v>
      </c>
      <c r="I121" s="286">
        <f t="shared" si="63"/>
        <v>1500</v>
      </c>
      <c r="J121" s="260"/>
      <c r="K121" s="228"/>
      <c r="L121" s="228"/>
      <c r="M121" s="229"/>
      <c r="N121" s="230"/>
      <c r="O121" s="289">
        <v>1500</v>
      </c>
      <c r="P121" s="230"/>
      <c r="Q121" s="238"/>
      <c r="R121" s="229">
        <f>SUM(J121:P121)</f>
        <v>1500</v>
      </c>
      <c r="S121" s="262"/>
      <c r="T121" s="287">
        <f t="shared" si="65"/>
        <v>1500</v>
      </c>
      <c r="U121" s="264"/>
      <c r="V121" s="265"/>
      <c r="W121" s="237"/>
      <c r="X121" s="230"/>
      <c r="Y121" s="230"/>
      <c r="Z121" s="230"/>
      <c r="AA121" s="230"/>
      <c r="AB121" s="230"/>
      <c r="AC121" s="161">
        <f>SUM(V121:AB121)</f>
        <v>0</v>
      </c>
      <c r="AD121" s="266"/>
      <c r="AE121" s="216">
        <f>SUM(AC121:AD121)</f>
        <v>0</v>
      </c>
      <c r="AF121" s="267"/>
    </row>
    <row r="122" spans="1:32" ht="45" customHeight="1" outlineLevel="1" x14ac:dyDescent="0.35">
      <c r="A122" s="220">
        <v>746</v>
      </c>
      <c r="B122" s="241">
        <v>3894</v>
      </c>
      <c r="C122" s="222" t="s">
        <v>160</v>
      </c>
      <c r="D122" s="257"/>
      <c r="E122" s="224"/>
      <c r="F122" s="110">
        <f t="shared" si="61"/>
        <v>950</v>
      </c>
      <c r="G122" s="157">
        <f t="shared" si="62"/>
        <v>381</v>
      </c>
      <c r="H122" s="285">
        <f>AE122</f>
        <v>569</v>
      </c>
      <c r="I122" s="286">
        <f t="shared" si="63"/>
        <v>950</v>
      </c>
      <c r="J122" s="260"/>
      <c r="K122" s="228"/>
      <c r="L122" s="228"/>
      <c r="M122" s="229"/>
      <c r="N122" s="230"/>
      <c r="O122" s="289">
        <v>381</v>
      </c>
      <c r="P122" s="230"/>
      <c r="Q122" s="238"/>
      <c r="R122" s="229">
        <f>SUM(J122:P122)</f>
        <v>381</v>
      </c>
      <c r="S122" s="262"/>
      <c r="T122" s="287">
        <f>SUM(Q122:S122)</f>
        <v>381</v>
      </c>
      <c r="U122" s="264"/>
      <c r="V122" s="265"/>
      <c r="W122" s="237"/>
      <c r="X122" s="230"/>
      <c r="Y122" s="230"/>
      <c r="Z122" s="230"/>
      <c r="AA122" s="288">
        <v>569</v>
      </c>
      <c r="AB122" s="230"/>
      <c r="AC122" s="161">
        <f>SUM(V122:AB122)</f>
        <v>569</v>
      </c>
      <c r="AD122" s="266"/>
      <c r="AE122" s="216">
        <f>SUM(AC122:AD122)</f>
        <v>569</v>
      </c>
      <c r="AF122" s="267"/>
    </row>
    <row r="123" spans="1:32" hidden="1" outlineLevel="1" x14ac:dyDescent="0.35">
      <c r="A123" s="220">
        <v>746</v>
      </c>
      <c r="B123" s="241"/>
      <c r="C123" s="222"/>
      <c r="D123" s="257"/>
      <c r="E123" s="224"/>
      <c r="F123" s="110">
        <f t="shared" si="61"/>
        <v>0</v>
      </c>
      <c r="G123" s="157">
        <f t="shared" si="62"/>
        <v>0</v>
      </c>
      <c r="H123" s="285">
        <f>AE123</f>
        <v>0</v>
      </c>
      <c r="I123" s="286">
        <f t="shared" si="63"/>
        <v>0</v>
      </c>
      <c r="J123" s="260"/>
      <c r="K123" s="228"/>
      <c r="L123" s="228"/>
      <c r="M123" s="229"/>
      <c r="N123" s="230"/>
      <c r="O123" s="289"/>
      <c r="P123" s="230"/>
      <c r="Q123" s="238"/>
      <c r="R123" s="229">
        <f>SUM(J123:P123)</f>
        <v>0</v>
      </c>
      <c r="S123" s="262"/>
      <c r="T123" s="287">
        <f>SUM(Q123:S123)</f>
        <v>0</v>
      </c>
      <c r="U123" s="264"/>
      <c r="V123" s="236"/>
      <c r="W123" s="237"/>
      <c r="X123" s="230"/>
      <c r="Y123" s="230"/>
      <c r="Z123" s="230"/>
      <c r="AA123" s="288"/>
      <c r="AB123" s="230"/>
      <c r="AC123" s="161">
        <f>SUM(V123:AB123)</f>
        <v>0</v>
      </c>
      <c r="AD123" s="266"/>
      <c r="AE123" s="216">
        <f>SUM(AC123:AD123)</f>
        <v>0</v>
      </c>
      <c r="AF123" s="290"/>
    </row>
    <row r="124" spans="1:32" ht="60" customHeight="1" outlineLevel="1" thickBot="1" x14ac:dyDescent="0.4">
      <c r="A124" s="291">
        <v>746</v>
      </c>
      <c r="B124" s="292">
        <v>3895</v>
      </c>
      <c r="C124" s="293" t="s">
        <v>161</v>
      </c>
      <c r="D124" s="294"/>
      <c r="E124" s="295"/>
      <c r="F124" s="296">
        <f t="shared" si="61"/>
        <v>1500</v>
      </c>
      <c r="G124" s="85">
        <f t="shared" si="62"/>
        <v>1500</v>
      </c>
      <c r="H124" s="297">
        <f>AE124</f>
        <v>0</v>
      </c>
      <c r="I124" s="298">
        <f t="shared" si="63"/>
        <v>1500</v>
      </c>
      <c r="J124" s="299"/>
      <c r="K124" s="300"/>
      <c r="L124" s="300"/>
      <c r="M124" s="301"/>
      <c r="N124" s="302"/>
      <c r="O124" s="303">
        <v>1500</v>
      </c>
      <c r="P124" s="302"/>
      <c r="Q124" s="304"/>
      <c r="R124" s="301">
        <f>SUM(J124:P124)</f>
        <v>1500</v>
      </c>
      <c r="S124" s="305"/>
      <c r="T124" s="306">
        <f>SUM(Q124:S124)</f>
        <v>1500</v>
      </c>
      <c r="U124" s="307"/>
      <c r="V124" s="308"/>
      <c r="W124" s="309"/>
      <c r="X124" s="302"/>
      <c r="Y124" s="302"/>
      <c r="Z124" s="302"/>
      <c r="AA124" s="310"/>
      <c r="AB124" s="302"/>
      <c r="AC124" s="311">
        <f>SUM(V124:AB124)</f>
        <v>0</v>
      </c>
      <c r="AD124" s="312"/>
      <c r="AE124" s="313">
        <f>SUM(AC124:AD124)</f>
        <v>0</v>
      </c>
      <c r="AF124" s="267"/>
    </row>
    <row r="125" spans="1:32" ht="45" customHeight="1" outlineLevel="1" thickBot="1" x14ac:dyDescent="0.4">
      <c r="A125" s="555" t="s">
        <v>162</v>
      </c>
      <c r="B125" s="556"/>
      <c r="C125" s="557"/>
      <c r="D125" s="155">
        <f t="shared" ref="D125:AE125" si="69">SUBTOTAL(9,D113:D124)</f>
        <v>24044</v>
      </c>
      <c r="E125" s="314">
        <f t="shared" si="69"/>
        <v>17508.2</v>
      </c>
      <c r="F125" s="314">
        <f t="shared" si="69"/>
        <v>27342.2</v>
      </c>
      <c r="G125" s="155">
        <f t="shared" si="69"/>
        <v>8265</v>
      </c>
      <c r="H125" s="314">
        <f t="shared" si="69"/>
        <v>1569</v>
      </c>
      <c r="I125" s="315">
        <f t="shared" si="69"/>
        <v>9834</v>
      </c>
      <c r="J125" s="314">
        <f t="shared" si="69"/>
        <v>0</v>
      </c>
      <c r="K125" s="314">
        <f t="shared" si="69"/>
        <v>0</v>
      </c>
      <c r="L125" s="314">
        <f t="shared" si="69"/>
        <v>0</v>
      </c>
      <c r="M125" s="314">
        <f t="shared" si="69"/>
        <v>0</v>
      </c>
      <c r="N125" s="314">
        <f t="shared" si="69"/>
        <v>0</v>
      </c>
      <c r="O125" s="314">
        <f t="shared" si="69"/>
        <v>8265</v>
      </c>
      <c r="P125" s="314">
        <f t="shared" si="69"/>
        <v>0</v>
      </c>
      <c r="Q125" s="314">
        <f t="shared" si="69"/>
        <v>0</v>
      </c>
      <c r="R125" s="314">
        <f t="shared" si="69"/>
        <v>8265</v>
      </c>
      <c r="S125" s="314">
        <f t="shared" si="69"/>
        <v>0</v>
      </c>
      <c r="T125" s="316">
        <f t="shared" si="69"/>
        <v>8265</v>
      </c>
      <c r="U125" s="315">
        <f t="shared" si="69"/>
        <v>0</v>
      </c>
      <c r="V125" s="314">
        <f t="shared" si="69"/>
        <v>0</v>
      </c>
      <c r="W125" s="314">
        <f t="shared" si="69"/>
        <v>0</v>
      </c>
      <c r="X125" s="314">
        <f t="shared" si="69"/>
        <v>0</v>
      </c>
      <c r="Y125" s="314">
        <f t="shared" si="69"/>
        <v>0</v>
      </c>
      <c r="Z125" s="314">
        <f t="shared" si="69"/>
        <v>0</v>
      </c>
      <c r="AA125" s="314">
        <f t="shared" si="69"/>
        <v>1569</v>
      </c>
      <c r="AB125" s="314">
        <f t="shared" si="69"/>
        <v>0</v>
      </c>
      <c r="AC125" s="314">
        <f t="shared" si="69"/>
        <v>1569</v>
      </c>
      <c r="AD125" s="314">
        <f t="shared" si="69"/>
        <v>0</v>
      </c>
      <c r="AE125" s="315">
        <f t="shared" si="69"/>
        <v>1569</v>
      </c>
      <c r="AF125" s="200"/>
    </row>
    <row r="126" spans="1:32" ht="93" outlineLevel="1" x14ac:dyDescent="0.35">
      <c r="A126" s="317">
        <v>769</v>
      </c>
      <c r="B126" s="318">
        <v>3542</v>
      </c>
      <c r="C126" s="319" t="s">
        <v>163</v>
      </c>
      <c r="D126" s="320">
        <v>145</v>
      </c>
      <c r="E126" s="321">
        <v>145</v>
      </c>
      <c r="F126" s="322">
        <f>E126+I126</f>
        <v>290</v>
      </c>
      <c r="G126" s="80">
        <f>T126</f>
        <v>145</v>
      </c>
      <c r="H126" s="323">
        <f>AE126</f>
        <v>0</v>
      </c>
      <c r="I126" s="324">
        <f>G126+H126</f>
        <v>145</v>
      </c>
      <c r="J126" s="325"/>
      <c r="K126" s="326"/>
      <c r="L126" s="326"/>
      <c r="M126" s="327">
        <v>145</v>
      </c>
      <c r="N126" s="328"/>
      <c r="O126" s="328"/>
      <c r="P126" s="328"/>
      <c r="Q126" s="328"/>
      <c r="R126" s="327">
        <f>SUM(J126:P126)</f>
        <v>145</v>
      </c>
      <c r="S126" s="329"/>
      <c r="T126" s="330">
        <f>SUM(Q126:S126)</f>
        <v>145</v>
      </c>
      <c r="U126" s="244"/>
      <c r="V126" s="331"/>
      <c r="W126" s="332"/>
      <c r="X126" s="328"/>
      <c r="Y126" s="328"/>
      <c r="Z126" s="328"/>
      <c r="AA126" s="328"/>
      <c r="AB126" s="328"/>
      <c r="AC126" s="333">
        <f>SUM(V126:AB126)</f>
        <v>0</v>
      </c>
      <c r="AD126" s="334"/>
      <c r="AE126" s="335">
        <f>SUM(AC126:AD126)</f>
        <v>0</v>
      </c>
      <c r="AF126" s="336" t="s">
        <v>164</v>
      </c>
    </row>
    <row r="127" spans="1:32" ht="41.25" customHeight="1" outlineLevel="1" thickBot="1" x14ac:dyDescent="0.4">
      <c r="A127" s="220">
        <v>769</v>
      </c>
      <c r="B127" s="221">
        <v>2557</v>
      </c>
      <c r="C127" s="222" t="s">
        <v>165</v>
      </c>
      <c r="D127" s="257">
        <v>19580</v>
      </c>
      <c r="E127" s="224">
        <v>7503</v>
      </c>
      <c r="F127" s="110">
        <f>E127+I127</f>
        <v>9503</v>
      </c>
      <c r="G127" s="157">
        <f>T127</f>
        <v>0</v>
      </c>
      <c r="H127" s="285">
        <f>AE127</f>
        <v>2000</v>
      </c>
      <c r="I127" s="337">
        <f>G127+H127</f>
        <v>2000</v>
      </c>
      <c r="J127" s="260"/>
      <c r="K127" s="228"/>
      <c r="L127" s="228"/>
      <c r="M127" s="229"/>
      <c r="N127" s="230"/>
      <c r="O127" s="230"/>
      <c r="P127" s="230"/>
      <c r="Q127" s="288"/>
      <c r="R127" s="229">
        <f>SUM(J127:P127)</f>
        <v>0</v>
      </c>
      <c r="S127" s="262"/>
      <c r="T127" s="287">
        <f>SUM(Q127:S127)</f>
        <v>0</v>
      </c>
      <c r="U127" s="264"/>
      <c r="V127" s="236">
        <v>2000</v>
      </c>
      <c r="W127" s="338"/>
      <c r="X127" s="230"/>
      <c r="Y127" s="261"/>
      <c r="Z127" s="230"/>
      <c r="AA127" s="230"/>
      <c r="AB127" s="230"/>
      <c r="AC127" s="161">
        <f>SUM(V127:AB127)</f>
        <v>2000</v>
      </c>
      <c r="AD127" s="266"/>
      <c r="AE127" s="216">
        <f>SUM(AC127:AD127)</f>
        <v>2000</v>
      </c>
      <c r="AF127" s="336" t="s">
        <v>166</v>
      </c>
    </row>
    <row r="128" spans="1:32" ht="39.75" hidden="1" customHeight="1" outlineLevel="1" x14ac:dyDescent="0.35">
      <c r="A128" s="291">
        <v>769</v>
      </c>
      <c r="B128" s="339"/>
      <c r="C128" s="340"/>
      <c r="D128" s="294"/>
      <c r="E128" s="295"/>
      <c r="F128" s="296">
        <f>E128+I128</f>
        <v>0</v>
      </c>
      <c r="G128" s="85">
        <f>T128</f>
        <v>0</v>
      </c>
      <c r="H128" s="297">
        <f>AE128</f>
        <v>0</v>
      </c>
      <c r="I128" s="341">
        <f>G128+H128</f>
        <v>0</v>
      </c>
      <c r="J128" s="299"/>
      <c r="K128" s="300"/>
      <c r="L128" s="300"/>
      <c r="M128" s="301"/>
      <c r="N128" s="302"/>
      <c r="O128" s="302"/>
      <c r="P128" s="302"/>
      <c r="Q128" s="310"/>
      <c r="R128" s="301">
        <f>SUM(J128:P128)</f>
        <v>0</v>
      </c>
      <c r="S128" s="305"/>
      <c r="T128" s="279">
        <f>SUM(Q128:S128)</f>
        <v>0</v>
      </c>
      <c r="U128" s="307"/>
      <c r="V128" s="342"/>
      <c r="W128" s="343"/>
      <c r="X128" s="302"/>
      <c r="Y128" s="344"/>
      <c r="Z128" s="302"/>
      <c r="AA128" s="302"/>
      <c r="AB128" s="302"/>
      <c r="AC128" s="311">
        <f>SUM(V128:AB128)</f>
        <v>0</v>
      </c>
      <c r="AD128" s="312"/>
      <c r="AE128" s="345">
        <f>SUM(AC128:AD128)</f>
        <v>0</v>
      </c>
      <c r="AF128" s="336"/>
    </row>
    <row r="129" spans="1:32" ht="45" customHeight="1" outlineLevel="1" thickBot="1" x14ac:dyDescent="0.4">
      <c r="A129" s="548" t="s">
        <v>167</v>
      </c>
      <c r="B129" s="549"/>
      <c r="C129" s="550"/>
      <c r="D129" s="54">
        <f>SUBTOTAL(9,D126:D128)</f>
        <v>19725</v>
      </c>
      <c r="E129" s="54">
        <f t="shared" ref="E129:AE129" si="70">SUBTOTAL(9,E126:E128)</f>
        <v>7648</v>
      </c>
      <c r="F129" s="54">
        <f t="shared" si="70"/>
        <v>9793</v>
      </c>
      <c r="G129" s="54">
        <f t="shared" si="70"/>
        <v>145</v>
      </c>
      <c r="H129" s="54">
        <f t="shared" si="70"/>
        <v>2000</v>
      </c>
      <c r="I129" s="54">
        <f t="shared" si="70"/>
        <v>2145</v>
      </c>
      <c r="J129" s="54">
        <f t="shared" si="70"/>
        <v>0</v>
      </c>
      <c r="K129" s="54">
        <f t="shared" si="70"/>
        <v>0</v>
      </c>
      <c r="L129" s="54">
        <f t="shared" si="70"/>
        <v>0</v>
      </c>
      <c r="M129" s="54">
        <f t="shared" si="70"/>
        <v>145</v>
      </c>
      <c r="N129" s="54">
        <f t="shared" si="70"/>
        <v>0</v>
      </c>
      <c r="O129" s="54">
        <f t="shared" si="70"/>
        <v>0</v>
      </c>
      <c r="P129" s="54">
        <f t="shared" si="70"/>
        <v>0</v>
      </c>
      <c r="Q129" s="54">
        <f t="shared" si="70"/>
        <v>0</v>
      </c>
      <c r="R129" s="54">
        <f t="shared" si="70"/>
        <v>145</v>
      </c>
      <c r="S129" s="54">
        <f t="shared" si="70"/>
        <v>0</v>
      </c>
      <c r="T129" s="54">
        <f t="shared" si="70"/>
        <v>145</v>
      </c>
      <c r="U129" s="54">
        <f t="shared" si="70"/>
        <v>0</v>
      </c>
      <c r="V129" s="54">
        <f t="shared" si="70"/>
        <v>2000</v>
      </c>
      <c r="W129" s="54">
        <f t="shared" si="70"/>
        <v>0</v>
      </c>
      <c r="X129" s="54">
        <f t="shared" si="70"/>
        <v>0</v>
      </c>
      <c r="Y129" s="54">
        <f t="shared" si="70"/>
        <v>0</v>
      </c>
      <c r="Z129" s="54">
        <f t="shared" si="70"/>
        <v>0</v>
      </c>
      <c r="AA129" s="54">
        <f t="shared" si="70"/>
        <v>0</v>
      </c>
      <c r="AB129" s="54">
        <f t="shared" si="70"/>
        <v>0</v>
      </c>
      <c r="AC129" s="54">
        <f t="shared" si="70"/>
        <v>2000</v>
      </c>
      <c r="AD129" s="54">
        <f t="shared" si="70"/>
        <v>0</v>
      </c>
      <c r="AE129" s="54">
        <f t="shared" si="70"/>
        <v>2000</v>
      </c>
      <c r="AF129" s="200"/>
    </row>
    <row r="130" spans="1:32" ht="45" customHeight="1" outlineLevel="1" x14ac:dyDescent="0.35">
      <c r="A130" s="346">
        <v>811</v>
      </c>
      <c r="B130" s="221">
        <v>3392</v>
      </c>
      <c r="C130" s="347" t="s">
        <v>168</v>
      </c>
      <c r="D130" s="157">
        <v>10760</v>
      </c>
      <c r="E130" s="348">
        <v>9291</v>
      </c>
      <c r="F130" s="110">
        <f>E130+I130</f>
        <v>10041</v>
      </c>
      <c r="G130" s="349">
        <f>T130</f>
        <v>750</v>
      </c>
      <c r="H130" s="285">
        <f>AE130</f>
        <v>0</v>
      </c>
      <c r="I130" s="337">
        <f>G130+H130</f>
        <v>750</v>
      </c>
      <c r="J130" s="260"/>
      <c r="K130" s="228"/>
      <c r="L130" s="228"/>
      <c r="M130" s="229">
        <v>55</v>
      </c>
      <c r="N130" s="288"/>
      <c r="O130" s="230"/>
      <c r="P130" s="230"/>
      <c r="Q130" s="288">
        <v>500</v>
      </c>
      <c r="R130" s="229">
        <f>SUM(J130:P130)</f>
        <v>55</v>
      </c>
      <c r="S130" s="262">
        <v>195</v>
      </c>
      <c r="T130" s="229">
        <f>SUM(Q130:S130)</f>
        <v>750</v>
      </c>
      <c r="U130" s="287"/>
      <c r="V130" s="265"/>
      <c r="W130" s="237"/>
      <c r="X130" s="230"/>
      <c r="Y130" s="350"/>
      <c r="Z130" s="230"/>
      <c r="AA130" s="230"/>
      <c r="AB130" s="230"/>
      <c r="AC130" s="161">
        <f>SUM(V130:AB130)</f>
        <v>0</v>
      </c>
      <c r="AD130" s="266"/>
      <c r="AE130" s="161">
        <f>SUM(AC130:AD130)</f>
        <v>0</v>
      </c>
      <c r="AF130" s="351" t="s">
        <v>169</v>
      </c>
    </row>
    <row r="131" spans="1:32" ht="50.25" customHeight="1" outlineLevel="1" thickBot="1" x14ac:dyDescent="0.4">
      <c r="A131" s="352">
        <v>811</v>
      </c>
      <c r="B131" s="221">
        <v>3755</v>
      </c>
      <c r="C131" s="347" t="s">
        <v>170</v>
      </c>
      <c r="D131" s="157">
        <v>1000</v>
      </c>
      <c r="E131" s="348">
        <v>670</v>
      </c>
      <c r="F131" s="110">
        <f>E131+I131</f>
        <v>3370</v>
      </c>
      <c r="G131" s="349">
        <f>T131</f>
        <v>1700</v>
      </c>
      <c r="H131" s="285">
        <f>AE131</f>
        <v>1000</v>
      </c>
      <c r="I131" s="337">
        <f>G131+H131</f>
        <v>2700</v>
      </c>
      <c r="J131" s="260">
        <v>214</v>
      </c>
      <c r="K131" s="228"/>
      <c r="L131" s="228"/>
      <c r="M131" s="229"/>
      <c r="N131" s="230"/>
      <c r="O131" s="230"/>
      <c r="P131" s="230"/>
      <c r="Q131" s="288">
        <v>786</v>
      </c>
      <c r="R131" s="229">
        <f>SUM(J131:P131)</f>
        <v>214</v>
      </c>
      <c r="S131" s="262">
        <v>700</v>
      </c>
      <c r="T131" s="229">
        <f>SUM(Q131:S131)</f>
        <v>1700</v>
      </c>
      <c r="U131" s="287"/>
      <c r="V131" s="236">
        <v>1000</v>
      </c>
      <c r="W131" s="237"/>
      <c r="X131" s="230"/>
      <c r="Y131" s="350"/>
      <c r="Z131" s="230"/>
      <c r="AA131" s="230"/>
      <c r="AB131" s="230"/>
      <c r="AC131" s="161">
        <f>SUM(V131:AB131)</f>
        <v>1000</v>
      </c>
      <c r="AD131" s="266"/>
      <c r="AE131" s="161">
        <f>SUM(AC131:AD131)</f>
        <v>1000</v>
      </c>
      <c r="AF131" s="351" t="s">
        <v>171</v>
      </c>
    </row>
    <row r="132" spans="1:32" ht="45" customHeight="1" outlineLevel="1" thickBot="1" x14ac:dyDescent="0.4">
      <c r="A132" s="548" t="s">
        <v>172</v>
      </c>
      <c r="B132" s="549"/>
      <c r="C132" s="550"/>
      <c r="D132" s="54">
        <f t="shared" ref="D132:AE132" si="71">SUBTOTAL(9,D130:D131)</f>
        <v>11760</v>
      </c>
      <c r="E132" s="54">
        <f t="shared" si="71"/>
        <v>9961</v>
      </c>
      <c r="F132" s="54">
        <f t="shared" si="71"/>
        <v>13411</v>
      </c>
      <c r="G132" s="54">
        <f t="shared" si="71"/>
        <v>2450</v>
      </c>
      <c r="H132" s="54">
        <f t="shared" si="71"/>
        <v>1000</v>
      </c>
      <c r="I132" s="54">
        <f t="shared" si="71"/>
        <v>3450</v>
      </c>
      <c r="J132" s="54">
        <f t="shared" si="71"/>
        <v>214</v>
      </c>
      <c r="K132" s="54">
        <f t="shared" si="71"/>
        <v>0</v>
      </c>
      <c r="L132" s="54">
        <f t="shared" si="71"/>
        <v>0</v>
      </c>
      <c r="M132" s="54">
        <f t="shared" si="71"/>
        <v>55</v>
      </c>
      <c r="N132" s="54">
        <f t="shared" si="71"/>
        <v>0</v>
      </c>
      <c r="O132" s="54">
        <f t="shared" si="71"/>
        <v>0</v>
      </c>
      <c r="P132" s="54">
        <f t="shared" si="71"/>
        <v>0</v>
      </c>
      <c r="Q132" s="54">
        <f t="shared" si="71"/>
        <v>1286</v>
      </c>
      <c r="R132" s="54">
        <f t="shared" si="71"/>
        <v>269</v>
      </c>
      <c r="S132" s="54">
        <f t="shared" si="71"/>
        <v>895</v>
      </c>
      <c r="T132" s="54">
        <f t="shared" si="71"/>
        <v>2450</v>
      </c>
      <c r="U132" s="54">
        <f t="shared" si="71"/>
        <v>0</v>
      </c>
      <c r="V132" s="54">
        <f t="shared" si="71"/>
        <v>1000</v>
      </c>
      <c r="W132" s="54">
        <f t="shared" si="71"/>
        <v>0</v>
      </c>
      <c r="X132" s="54">
        <f t="shared" si="71"/>
        <v>0</v>
      </c>
      <c r="Y132" s="54">
        <f t="shared" si="71"/>
        <v>0</v>
      </c>
      <c r="Z132" s="54">
        <f t="shared" si="71"/>
        <v>0</v>
      </c>
      <c r="AA132" s="54">
        <f t="shared" si="71"/>
        <v>0</v>
      </c>
      <c r="AB132" s="54">
        <f t="shared" si="71"/>
        <v>0</v>
      </c>
      <c r="AC132" s="54">
        <f t="shared" si="71"/>
        <v>1000</v>
      </c>
      <c r="AD132" s="54">
        <f t="shared" si="71"/>
        <v>0</v>
      </c>
      <c r="AE132" s="54">
        <f t="shared" si="71"/>
        <v>1000</v>
      </c>
      <c r="AF132" s="200"/>
    </row>
    <row r="133" spans="1:32" ht="45" customHeight="1" outlineLevel="1" x14ac:dyDescent="0.35">
      <c r="A133" s="105">
        <v>812</v>
      </c>
      <c r="B133" s="124">
        <v>3896</v>
      </c>
      <c r="C133" s="156" t="s">
        <v>173</v>
      </c>
      <c r="D133" s="157"/>
      <c r="E133" s="110"/>
      <c r="F133" s="110">
        <f>I133+E133</f>
        <v>3400</v>
      </c>
      <c r="G133" s="349">
        <f t="shared" ref="G133:G143" si="72">T133</f>
        <v>3400</v>
      </c>
      <c r="H133" s="110">
        <f t="shared" ref="H133:H143" si="73">AE133</f>
        <v>0</v>
      </c>
      <c r="I133" s="353">
        <f t="shared" ref="I133:I143" si="74">SUM(G133:H133)</f>
        <v>3400</v>
      </c>
      <c r="J133" s="159"/>
      <c r="K133" s="161"/>
      <c r="L133" s="161"/>
      <c r="M133" s="161"/>
      <c r="N133" s="161"/>
      <c r="O133" s="161"/>
      <c r="P133" s="161"/>
      <c r="Q133" s="100">
        <v>3400</v>
      </c>
      <c r="R133" s="100">
        <f t="shared" ref="R133:R148" si="75">SUM(J133:P133)</f>
        <v>0</v>
      </c>
      <c r="S133" s="161"/>
      <c r="T133" s="101">
        <f t="shared" ref="T133:T148" si="76">SUM(Q133:S133)</f>
        <v>3400</v>
      </c>
      <c r="U133" s="102"/>
      <c r="V133" s="159"/>
      <c r="W133" s="162"/>
      <c r="X133" s="161"/>
      <c r="Y133" s="161"/>
      <c r="Z133" s="161"/>
      <c r="AA133" s="161"/>
      <c r="AB133" s="161"/>
      <c r="AC133" s="100">
        <f t="shared" ref="AC133:AC143" si="77">SUM(V133:AB133)</f>
        <v>0</v>
      </c>
      <c r="AD133" s="161"/>
      <c r="AE133" s="101">
        <f t="shared" ref="AE133:AE143" si="78">SUM(AC133:AD133)</f>
        <v>0</v>
      </c>
      <c r="AF133" s="71" t="s">
        <v>174</v>
      </c>
    </row>
    <row r="134" spans="1:32" ht="163.5" outlineLevel="1" thickBot="1" x14ac:dyDescent="0.4">
      <c r="A134" s="105">
        <v>812</v>
      </c>
      <c r="B134" s="106">
        <v>3849</v>
      </c>
      <c r="C134" s="156" t="s">
        <v>175</v>
      </c>
      <c r="D134" s="157">
        <v>3000</v>
      </c>
      <c r="E134" s="354">
        <v>3000</v>
      </c>
      <c r="F134" s="110">
        <f t="shared" ref="F134:F143" si="79">I134+E134</f>
        <v>25250</v>
      </c>
      <c r="G134" s="349">
        <f t="shared" si="72"/>
        <v>22250</v>
      </c>
      <c r="H134" s="110">
        <f t="shared" si="73"/>
        <v>0</v>
      </c>
      <c r="I134" s="98">
        <f t="shared" si="74"/>
        <v>22250</v>
      </c>
      <c r="J134" s="159">
        <v>992</v>
      </c>
      <c r="K134" s="161"/>
      <c r="L134" s="161"/>
      <c r="M134" s="161">
        <v>1238</v>
      </c>
      <c r="N134" s="161"/>
      <c r="O134" s="161"/>
      <c r="P134" s="161"/>
      <c r="Q134" s="100">
        <v>15180</v>
      </c>
      <c r="R134" s="100">
        <f t="shared" si="75"/>
        <v>2230</v>
      </c>
      <c r="S134" s="161">
        <v>4840</v>
      </c>
      <c r="T134" s="101">
        <f t="shared" si="76"/>
        <v>22250</v>
      </c>
      <c r="U134" s="102"/>
      <c r="V134" s="159"/>
      <c r="W134" s="162"/>
      <c r="X134" s="161"/>
      <c r="Y134" s="161"/>
      <c r="Z134" s="161"/>
      <c r="AA134" s="161"/>
      <c r="AB134" s="161"/>
      <c r="AC134" s="100">
        <f t="shared" si="77"/>
        <v>0</v>
      </c>
      <c r="AD134" s="161"/>
      <c r="AE134" s="101">
        <f t="shared" si="78"/>
        <v>0</v>
      </c>
      <c r="AF134" s="71" t="s">
        <v>176</v>
      </c>
    </row>
    <row r="135" spans="1:32" ht="45" hidden="1" customHeight="1" outlineLevel="1" x14ac:dyDescent="0.35">
      <c r="A135" s="105">
        <v>812</v>
      </c>
      <c r="B135" s="106"/>
      <c r="C135" s="156"/>
      <c r="D135" s="157"/>
      <c r="E135" s="354"/>
      <c r="F135" s="110">
        <f>I135+E135</f>
        <v>0</v>
      </c>
      <c r="G135" s="349">
        <f>T135</f>
        <v>0</v>
      </c>
      <c r="H135" s="110">
        <f>AE135</f>
        <v>0</v>
      </c>
      <c r="I135" s="98">
        <f>SUM(G135:H135)</f>
        <v>0</v>
      </c>
      <c r="J135" s="159"/>
      <c r="K135" s="161"/>
      <c r="L135" s="161"/>
      <c r="M135" s="161"/>
      <c r="N135" s="161"/>
      <c r="O135" s="161"/>
      <c r="P135" s="161"/>
      <c r="Q135" s="100"/>
      <c r="R135" s="100">
        <f>SUM(J135:P135)</f>
        <v>0</v>
      </c>
      <c r="S135" s="161"/>
      <c r="T135" s="101">
        <f>SUM(Q135:S135)</f>
        <v>0</v>
      </c>
      <c r="U135" s="102"/>
      <c r="V135" s="159"/>
      <c r="W135" s="162"/>
      <c r="X135" s="161"/>
      <c r="Y135" s="161"/>
      <c r="Z135" s="161"/>
      <c r="AA135" s="161"/>
      <c r="AB135" s="161"/>
      <c r="AC135" s="100">
        <f>SUM(V135:AB135)</f>
        <v>0</v>
      </c>
      <c r="AD135" s="161"/>
      <c r="AE135" s="101">
        <f>SUM(AC135:AD135)</f>
        <v>0</v>
      </c>
      <c r="AF135" s="71"/>
    </row>
    <row r="136" spans="1:32" ht="45" hidden="1" customHeight="1" outlineLevel="1" x14ac:dyDescent="0.35">
      <c r="A136" s="105">
        <v>812</v>
      </c>
      <c r="B136" s="106"/>
      <c r="C136" s="156"/>
      <c r="D136" s="157"/>
      <c r="E136" s="354"/>
      <c r="F136" s="110">
        <f>I136+E136</f>
        <v>0</v>
      </c>
      <c r="G136" s="349">
        <f>T136</f>
        <v>0</v>
      </c>
      <c r="H136" s="110">
        <f>AE136</f>
        <v>0</v>
      </c>
      <c r="I136" s="98">
        <f>SUM(G136:H136)</f>
        <v>0</v>
      </c>
      <c r="J136" s="159"/>
      <c r="K136" s="161"/>
      <c r="L136" s="161"/>
      <c r="M136" s="161"/>
      <c r="N136" s="161"/>
      <c r="O136" s="161"/>
      <c r="P136" s="161"/>
      <c r="Q136" s="100"/>
      <c r="R136" s="100">
        <f>SUM(J136:P136)</f>
        <v>0</v>
      </c>
      <c r="S136" s="161"/>
      <c r="T136" s="101">
        <f>SUM(Q136:S136)</f>
        <v>0</v>
      </c>
      <c r="U136" s="102"/>
      <c r="V136" s="159"/>
      <c r="W136" s="162"/>
      <c r="X136" s="161"/>
      <c r="Y136" s="161"/>
      <c r="Z136" s="161"/>
      <c r="AA136" s="161"/>
      <c r="AB136" s="161"/>
      <c r="AC136" s="100">
        <f>SUM(V136:AB136)</f>
        <v>0</v>
      </c>
      <c r="AD136" s="161"/>
      <c r="AE136" s="101">
        <f>SUM(AC136:AD136)</f>
        <v>0</v>
      </c>
      <c r="AF136" s="71"/>
    </row>
    <row r="137" spans="1:32" ht="45" hidden="1" customHeight="1" outlineLevel="1" x14ac:dyDescent="0.35">
      <c r="A137" s="105">
        <v>812</v>
      </c>
      <c r="B137" s="106"/>
      <c r="C137" s="156"/>
      <c r="D137" s="157"/>
      <c r="E137" s="354"/>
      <c r="F137" s="110">
        <f>I137+E137</f>
        <v>0</v>
      </c>
      <c r="G137" s="349">
        <f>T137</f>
        <v>0</v>
      </c>
      <c r="H137" s="110">
        <f>AE137</f>
        <v>0</v>
      </c>
      <c r="I137" s="98">
        <f>SUM(G137:H137)</f>
        <v>0</v>
      </c>
      <c r="J137" s="159"/>
      <c r="K137" s="161"/>
      <c r="L137" s="161"/>
      <c r="M137" s="161"/>
      <c r="N137" s="161"/>
      <c r="O137" s="161"/>
      <c r="P137" s="161"/>
      <c r="Q137" s="100"/>
      <c r="R137" s="100">
        <f>SUM(J137:P137)</f>
        <v>0</v>
      </c>
      <c r="S137" s="161"/>
      <c r="T137" s="101">
        <f>SUM(Q137:S137)</f>
        <v>0</v>
      </c>
      <c r="U137" s="102"/>
      <c r="V137" s="159"/>
      <c r="W137" s="162"/>
      <c r="X137" s="161"/>
      <c r="Y137" s="161"/>
      <c r="Z137" s="161"/>
      <c r="AA137" s="161"/>
      <c r="AB137" s="161"/>
      <c r="AC137" s="100">
        <f>SUM(V137:AB137)</f>
        <v>0</v>
      </c>
      <c r="AD137" s="161"/>
      <c r="AE137" s="101">
        <f>SUM(AC137:AD137)</f>
        <v>0</v>
      </c>
      <c r="AF137" s="71"/>
    </row>
    <row r="138" spans="1:32" ht="45" hidden="1" customHeight="1" outlineLevel="1" x14ac:dyDescent="0.35">
      <c r="A138" s="105">
        <v>812</v>
      </c>
      <c r="B138" s="106"/>
      <c r="C138" s="156"/>
      <c r="D138" s="157"/>
      <c r="E138" s="354"/>
      <c r="F138" s="110">
        <f t="shared" si="79"/>
        <v>0</v>
      </c>
      <c r="G138" s="349">
        <f t="shared" si="72"/>
        <v>0</v>
      </c>
      <c r="H138" s="110">
        <f t="shared" si="73"/>
        <v>0</v>
      </c>
      <c r="I138" s="98">
        <f t="shared" si="74"/>
        <v>0</v>
      </c>
      <c r="J138" s="159"/>
      <c r="K138" s="161"/>
      <c r="L138" s="161"/>
      <c r="M138" s="161"/>
      <c r="N138" s="161"/>
      <c r="O138" s="161"/>
      <c r="P138" s="161"/>
      <c r="Q138" s="100"/>
      <c r="R138" s="100">
        <f t="shared" si="75"/>
        <v>0</v>
      </c>
      <c r="S138" s="161"/>
      <c r="T138" s="101">
        <f t="shared" si="76"/>
        <v>0</v>
      </c>
      <c r="U138" s="102"/>
      <c r="V138" s="159"/>
      <c r="W138" s="162"/>
      <c r="X138" s="161"/>
      <c r="Y138" s="161"/>
      <c r="Z138" s="161"/>
      <c r="AA138" s="161"/>
      <c r="AB138" s="161"/>
      <c r="AC138" s="100">
        <f t="shared" si="77"/>
        <v>0</v>
      </c>
      <c r="AD138" s="161"/>
      <c r="AE138" s="101">
        <f t="shared" si="78"/>
        <v>0</v>
      </c>
      <c r="AF138" s="71"/>
    </row>
    <row r="139" spans="1:32" ht="45" hidden="1" customHeight="1" outlineLevel="1" x14ac:dyDescent="0.35">
      <c r="A139" s="105">
        <v>812</v>
      </c>
      <c r="B139" s="106"/>
      <c r="C139" s="156"/>
      <c r="D139" s="157"/>
      <c r="E139" s="354"/>
      <c r="F139" s="110">
        <f t="shared" si="79"/>
        <v>0</v>
      </c>
      <c r="G139" s="349">
        <f t="shared" si="72"/>
        <v>0</v>
      </c>
      <c r="H139" s="110">
        <f t="shared" si="73"/>
        <v>0</v>
      </c>
      <c r="I139" s="98">
        <f t="shared" si="74"/>
        <v>0</v>
      </c>
      <c r="J139" s="159"/>
      <c r="K139" s="161"/>
      <c r="L139" s="161"/>
      <c r="M139" s="161"/>
      <c r="N139" s="161"/>
      <c r="O139" s="161"/>
      <c r="P139" s="161"/>
      <c r="Q139" s="100"/>
      <c r="R139" s="100">
        <f t="shared" si="75"/>
        <v>0</v>
      </c>
      <c r="S139" s="161"/>
      <c r="T139" s="101">
        <f t="shared" si="76"/>
        <v>0</v>
      </c>
      <c r="U139" s="102"/>
      <c r="V139" s="159"/>
      <c r="W139" s="162"/>
      <c r="X139" s="161"/>
      <c r="Y139" s="161"/>
      <c r="Z139" s="161"/>
      <c r="AA139" s="161"/>
      <c r="AB139" s="161"/>
      <c r="AC139" s="100">
        <f t="shared" si="77"/>
        <v>0</v>
      </c>
      <c r="AD139" s="161"/>
      <c r="AE139" s="101">
        <f t="shared" si="78"/>
        <v>0</v>
      </c>
      <c r="AF139" s="71"/>
    </row>
    <row r="140" spans="1:32" ht="45" hidden="1" customHeight="1" outlineLevel="1" x14ac:dyDescent="0.35">
      <c r="A140" s="105">
        <v>812</v>
      </c>
      <c r="B140" s="106"/>
      <c r="C140" s="156"/>
      <c r="D140" s="157"/>
      <c r="E140" s="354"/>
      <c r="F140" s="110">
        <f t="shared" si="79"/>
        <v>0</v>
      </c>
      <c r="G140" s="349">
        <f t="shared" si="72"/>
        <v>0</v>
      </c>
      <c r="H140" s="110">
        <f t="shared" si="73"/>
        <v>0</v>
      </c>
      <c r="I140" s="98">
        <f t="shared" si="74"/>
        <v>0</v>
      </c>
      <c r="J140" s="159"/>
      <c r="K140" s="161"/>
      <c r="L140" s="161"/>
      <c r="M140" s="161"/>
      <c r="N140" s="161"/>
      <c r="O140" s="161"/>
      <c r="P140" s="161"/>
      <c r="Q140" s="100"/>
      <c r="R140" s="100">
        <f t="shared" si="75"/>
        <v>0</v>
      </c>
      <c r="S140" s="161"/>
      <c r="T140" s="101">
        <f t="shared" si="76"/>
        <v>0</v>
      </c>
      <c r="U140" s="102"/>
      <c r="V140" s="159"/>
      <c r="W140" s="162"/>
      <c r="X140" s="161"/>
      <c r="Y140" s="161"/>
      <c r="Z140" s="161"/>
      <c r="AA140" s="161"/>
      <c r="AB140" s="161"/>
      <c r="AC140" s="100">
        <f t="shared" si="77"/>
        <v>0</v>
      </c>
      <c r="AD140" s="161"/>
      <c r="AE140" s="101">
        <f t="shared" si="78"/>
        <v>0</v>
      </c>
      <c r="AF140" s="71"/>
    </row>
    <row r="141" spans="1:32" ht="45" hidden="1" customHeight="1" outlineLevel="1" x14ac:dyDescent="0.35">
      <c r="A141" s="105">
        <v>812</v>
      </c>
      <c r="B141" s="106"/>
      <c r="C141" s="156"/>
      <c r="D141" s="157"/>
      <c r="E141" s="354"/>
      <c r="F141" s="110">
        <f t="shared" si="79"/>
        <v>0</v>
      </c>
      <c r="G141" s="349">
        <f t="shared" si="72"/>
        <v>0</v>
      </c>
      <c r="H141" s="110">
        <f t="shared" si="73"/>
        <v>0</v>
      </c>
      <c r="I141" s="98">
        <f t="shared" si="74"/>
        <v>0</v>
      </c>
      <c r="J141" s="159"/>
      <c r="K141" s="161"/>
      <c r="L141" s="161"/>
      <c r="M141" s="161"/>
      <c r="N141" s="161"/>
      <c r="O141" s="161"/>
      <c r="P141" s="161"/>
      <c r="Q141" s="100"/>
      <c r="R141" s="100">
        <f t="shared" si="75"/>
        <v>0</v>
      </c>
      <c r="S141" s="161"/>
      <c r="T141" s="101">
        <f t="shared" si="76"/>
        <v>0</v>
      </c>
      <c r="U141" s="102"/>
      <c r="V141" s="159"/>
      <c r="W141" s="162"/>
      <c r="X141" s="161"/>
      <c r="Y141" s="161"/>
      <c r="Z141" s="161"/>
      <c r="AA141" s="161"/>
      <c r="AB141" s="161"/>
      <c r="AC141" s="100">
        <f t="shared" si="77"/>
        <v>0</v>
      </c>
      <c r="AD141" s="161"/>
      <c r="AE141" s="101">
        <f t="shared" si="78"/>
        <v>0</v>
      </c>
      <c r="AF141" s="71"/>
    </row>
    <row r="142" spans="1:32" ht="45" hidden="1" customHeight="1" outlineLevel="1" x14ac:dyDescent="0.35">
      <c r="A142" s="105">
        <v>812</v>
      </c>
      <c r="B142" s="106"/>
      <c r="C142" s="107"/>
      <c r="D142" s="157"/>
      <c r="E142" s="354"/>
      <c r="F142" s="110">
        <f t="shared" si="79"/>
        <v>0</v>
      </c>
      <c r="G142" s="349">
        <f t="shared" si="72"/>
        <v>0</v>
      </c>
      <c r="H142" s="110">
        <f>AE142</f>
        <v>0</v>
      </c>
      <c r="I142" s="98">
        <f t="shared" si="74"/>
        <v>0</v>
      </c>
      <c r="J142" s="159"/>
      <c r="K142" s="161"/>
      <c r="L142" s="161"/>
      <c r="M142" s="161"/>
      <c r="N142" s="161"/>
      <c r="O142" s="161"/>
      <c r="P142" s="161"/>
      <c r="Q142" s="100"/>
      <c r="R142" s="100">
        <f t="shared" si="75"/>
        <v>0</v>
      </c>
      <c r="S142" s="161"/>
      <c r="T142" s="101">
        <f t="shared" si="76"/>
        <v>0</v>
      </c>
      <c r="U142" s="102"/>
      <c r="V142" s="159"/>
      <c r="W142" s="162"/>
      <c r="X142" s="161"/>
      <c r="Y142" s="161"/>
      <c r="Z142" s="161"/>
      <c r="AA142" s="161"/>
      <c r="AB142" s="161"/>
      <c r="AC142" s="100">
        <f t="shared" si="77"/>
        <v>0</v>
      </c>
      <c r="AD142" s="161"/>
      <c r="AE142" s="101">
        <f t="shared" si="78"/>
        <v>0</v>
      </c>
      <c r="AF142" s="71"/>
    </row>
    <row r="143" spans="1:32" ht="45" hidden="1" customHeight="1" outlineLevel="1" x14ac:dyDescent="0.35">
      <c r="A143" s="105">
        <v>812</v>
      </c>
      <c r="B143" s="106"/>
      <c r="C143" s="107"/>
      <c r="D143" s="157"/>
      <c r="E143" s="354"/>
      <c r="F143" s="110">
        <f t="shared" si="79"/>
        <v>0</v>
      </c>
      <c r="G143" s="349">
        <f t="shared" si="72"/>
        <v>0</v>
      </c>
      <c r="H143" s="110">
        <f t="shared" si="73"/>
        <v>0</v>
      </c>
      <c r="I143" s="98">
        <f t="shared" si="74"/>
        <v>0</v>
      </c>
      <c r="J143" s="159"/>
      <c r="K143" s="161"/>
      <c r="L143" s="161"/>
      <c r="M143" s="161"/>
      <c r="N143" s="161"/>
      <c r="O143" s="161"/>
      <c r="P143" s="161"/>
      <c r="Q143" s="100"/>
      <c r="R143" s="100">
        <f t="shared" si="75"/>
        <v>0</v>
      </c>
      <c r="S143" s="161"/>
      <c r="T143" s="101">
        <f t="shared" si="76"/>
        <v>0</v>
      </c>
      <c r="U143" s="102"/>
      <c r="V143" s="159"/>
      <c r="W143" s="162"/>
      <c r="X143" s="161"/>
      <c r="Y143" s="161"/>
      <c r="Z143" s="161"/>
      <c r="AA143" s="161"/>
      <c r="AB143" s="161"/>
      <c r="AC143" s="100">
        <f t="shared" si="77"/>
        <v>0</v>
      </c>
      <c r="AD143" s="161"/>
      <c r="AE143" s="101">
        <f t="shared" si="78"/>
        <v>0</v>
      </c>
      <c r="AF143" s="71"/>
    </row>
    <row r="144" spans="1:32" ht="45" hidden="1" customHeight="1" outlineLevel="1" x14ac:dyDescent="0.35">
      <c r="A144" s="105">
        <v>812</v>
      </c>
      <c r="B144" s="106"/>
      <c r="C144" s="107"/>
      <c r="D144" s="157"/>
      <c r="E144" s="354"/>
      <c r="F144" s="110">
        <f>I144+E144</f>
        <v>0</v>
      </c>
      <c r="G144" s="349">
        <f>T144</f>
        <v>0</v>
      </c>
      <c r="H144" s="110">
        <f>AE144</f>
        <v>0</v>
      </c>
      <c r="I144" s="98">
        <f>SUM(G144:H144)</f>
        <v>0</v>
      </c>
      <c r="J144" s="159"/>
      <c r="K144" s="161"/>
      <c r="L144" s="161"/>
      <c r="M144" s="161"/>
      <c r="N144" s="161"/>
      <c r="O144" s="161"/>
      <c r="P144" s="161"/>
      <c r="Q144" s="100"/>
      <c r="R144" s="100">
        <f t="shared" si="75"/>
        <v>0</v>
      </c>
      <c r="S144" s="161"/>
      <c r="T144" s="101">
        <f t="shared" si="76"/>
        <v>0</v>
      </c>
      <c r="U144" s="102"/>
      <c r="V144" s="159"/>
      <c r="W144" s="162"/>
      <c r="X144" s="161"/>
      <c r="Y144" s="161"/>
      <c r="Z144" s="161"/>
      <c r="AA144" s="161"/>
      <c r="AB144" s="161"/>
      <c r="AC144" s="100">
        <f>SUM(V144:AB144)</f>
        <v>0</v>
      </c>
      <c r="AD144" s="161"/>
      <c r="AE144" s="101">
        <f>SUM(AC144:AD144)</f>
        <v>0</v>
      </c>
      <c r="AF144" s="71"/>
    </row>
    <row r="145" spans="1:32" ht="45" hidden="1" customHeight="1" outlineLevel="1" x14ac:dyDescent="0.35">
      <c r="A145" s="105">
        <v>812</v>
      </c>
      <c r="B145" s="106"/>
      <c r="C145" s="107"/>
      <c r="D145" s="157"/>
      <c r="E145" s="354"/>
      <c r="F145" s="110">
        <f>I145+E145</f>
        <v>0</v>
      </c>
      <c r="G145" s="349">
        <f>T145</f>
        <v>0</v>
      </c>
      <c r="H145" s="110">
        <f>AE145</f>
        <v>0</v>
      </c>
      <c r="I145" s="98">
        <f>SUM(G145:H145)</f>
        <v>0</v>
      </c>
      <c r="J145" s="159"/>
      <c r="K145" s="161"/>
      <c r="L145" s="161"/>
      <c r="M145" s="161"/>
      <c r="N145" s="161"/>
      <c r="O145" s="161"/>
      <c r="P145" s="161"/>
      <c r="Q145" s="100"/>
      <c r="R145" s="100">
        <f t="shared" si="75"/>
        <v>0</v>
      </c>
      <c r="S145" s="161"/>
      <c r="T145" s="101">
        <f t="shared" si="76"/>
        <v>0</v>
      </c>
      <c r="U145" s="102"/>
      <c r="V145" s="159"/>
      <c r="W145" s="162"/>
      <c r="X145" s="161"/>
      <c r="Y145" s="161"/>
      <c r="Z145" s="161"/>
      <c r="AA145" s="161"/>
      <c r="AB145" s="161"/>
      <c r="AC145" s="100">
        <f>SUM(V145:AB145)</f>
        <v>0</v>
      </c>
      <c r="AD145" s="161"/>
      <c r="AE145" s="101">
        <f>SUM(AC145:AD145)</f>
        <v>0</v>
      </c>
      <c r="AF145" s="71"/>
    </row>
    <row r="146" spans="1:32" ht="45" hidden="1" customHeight="1" outlineLevel="1" x14ac:dyDescent="0.35">
      <c r="A146" s="105">
        <v>812</v>
      </c>
      <c r="B146" s="106"/>
      <c r="C146" s="107"/>
      <c r="D146" s="157"/>
      <c r="E146" s="354"/>
      <c r="F146" s="110">
        <f>I146+E146</f>
        <v>0</v>
      </c>
      <c r="G146" s="349">
        <f>T146</f>
        <v>0</v>
      </c>
      <c r="H146" s="110">
        <f>AE146</f>
        <v>0</v>
      </c>
      <c r="I146" s="98">
        <f>SUM(G146:H146)</f>
        <v>0</v>
      </c>
      <c r="J146" s="159"/>
      <c r="K146" s="161"/>
      <c r="L146" s="161"/>
      <c r="M146" s="161"/>
      <c r="N146" s="161"/>
      <c r="O146" s="161"/>
      <c r="P146" s="161"/>
      <c r="Q146" s="100"/>
      <c r="R146" s="100">
        <f t="shared" si="75"/>
        <v>0</v>
      </c>
      <c r="S146" s="161"/>
      <c r="T146" s="101">
        <f t="shared" si="76"/>
        <v>0</v>
      </c>
      <c r="U146" s="102"/>
      <c r="V146" s="159"/>
      <c r="W146" s="162"/>
      <c r="X146" s="161"/>
      <c r="Y146" s="161"/>
      <c r="Z146" s="161"/>
      <c r="AA146" s="161"/>
      <c r="AB146" s="161"/>
      <c r="AC146" s="100">
        <f>SUM(V146:AB146)</f>
        <v>0</v>
      </c>
      <c r="AD146" s="161"/>
      <c r="AE146" s="101">
        <f>SUM(AC146:AD146)</f>
        <v>0</v>
      </c>
      <c r="AF146" s="71"/>
    </row>
    <row r="147" spans="1:32" ht="45" hidden="1" customHeight="1" outlineLevel="1" x14ac:dyDescent="0.35">
      <c r="A147" s="105">
        <v>812</v>
      </c>
      <c r="B147" s="106"/>
      <c r="C147" s="107"/>
      <c r="D147" s="157"/>
      <c r="E147" s="354"/>
      <c r="F147" s="110">
        <f>I147+E147</f>
        <v>0</v>
      </c>
      <c r="G147" s="349">
        <f>T147</f>
        <v>0</v>
      </c>
      <c r="H147" s="110">
        <f>AE147</f>
        <v>0</v>
      </c>
      <c r="I147" s="98">
        <f>SUM(G147:H147)</f>
        <v>0</v>
      </c>
      <c r="J147" s="159"/>
      <c r="K147" s="161"/>
      <c r="L147" s="161"/>
      <c r="M147" s="161"/>
      <c r="N147" s="161"/>
      <c r="O147" s="161"/>
      <c r="P147" s="161"/>
      <c r="Q147" s="100"/>
      <c r="R147" s="100">
        <f t="shared" si="75"/>
        <v>0</v>
      </c>
      <c r="S147" s="161"/>
      <c r="T147" s="101">
        <f t="shared" si="76"/>
        <v>0</v>
      </c>
      <c r="U147" s="102"/>
      <c r="V147" s="159"/>
      <c r="W147" s="162"/>
      <c r="X147" s="161"/>
      <c r="Y147" s="161"/>
      <c r="Z147" s="161"/>
      <c r="AA147" s="161"/>
      <c r="AB147" s="161"/>
      <c r="AC147" s="100">
        <f>SUM(V147:AB147)</f>
        <v>0</v>
      </c>
      <c r="AD147" s="161"/>
      <c r="AE147" s="101">
        <f>SUM(AC147:AD147)</f>
        <v>0</v>
      </c>
      <c r="AF147" s="71"/>
    </row>
    <row r="148" spans="1:32" ht="45" hidden="1" customHeight="1" outlineLevel="1" x14ac:dyDescent="0.35">
      <c r="A148" s="105">
        <v>812</v>
      </c>
      <c r="B148" s="106"/>
      <c r="C148" s="156"/>
      <c r="D148" s="157"/>
      <c r="E148" s="110"/>
      <c r="F148" s="110">
        <f>I148+E148</f>
        <v>0</v>
      </c>
      <c r="G148" s="158">
        <f>T148</f>
        <v>0</v>
      </c>
      <c r="H148" s="110">
        <f>AD148</f>
        <v>0</v>
      </c>
      <c r="I148" s="98">
        <f>SUM(G148:H148)</f>
        <v>0</v>
      </c>
      <c r="J148" s="159"/>
      <c r="K148" s="161"/>
      <c r="L148" s="161"/>
      <c r="M148" s="161"/>
      <c r="N148" s="161"/>
      <c r="O148" s="161"/>
      <c r="P148" s="161"/>
      <c r="Q148" s="161"/>
      <c r="R148" s="100">
        <f t="shared" si="75"/>
        <v>0</v>
      </c>
      <c r="S148" s="100"/>
      <c r="T148" s="101">
        <f t="shared" si="76"/>
        <v>0</v>
      </c>
      <c r="U148" s="102"/>
      <c r="V148" s="99"/>
      <c r="W148" s="103"/>
      <c r="X148" s="100"/>
      <c r="Y148" s="100"/>
      <c r="Z148" s="100"/>
      <c r="AA148" s="100"/>
      <c r="AB148" s="100">
        <f>SUM(U148:AA148)</f>
        <v>0</v>
      </c>
      <c r="AC148" s="100"/>
      <c r="AD148" s="101">
        <f>SUM(AB148:AC148)</f>
        <v>0</v>
      </c>
      <c r="AE148" s="71"/>
      <c r="AF148" s="71"/>
    </row>
    <row r="149" spans="1:32" ht="45" customHeight="1" collapsed="1" thickBot="1" x14ac:dyDescent="0.4">
      <c r="A149" s="355"/>
      <c r="B149" s="88"/>
      <c r="C149" s="89" t="s">
        <v>177</v>
      </c>
      <c r="D149" s="54">
        <f t="shared" ref="D149:T149" si="80">SUBTOTAL(9,D133:D148)</f>
        <v>3000</v>
      </c>
      <c r="E149" s="55">
        <f t="shared" si="80"/>
        <v>3000</v>
      </c>
      <c r="F149" s="55">
        <f t="shared" si="80"/>
        <v>28650</v>
      </c>
      <c r="G149" s="356">
        <f t="shared" si="80"/>
        <v>25650</v>
      </c>
      <c r="H149" s="55">
        <f t="shared" si="80"/>
        <v>0</v>
      </c>
      <c r="I149" s="56">
        <f t="shared" si="80"/>
        <v>25650</v>
      </c>
      <c r="J149" s="55">
        <f t="shared" si="80"/>
        <v>992</v>
      </c>
      <c r="K149" s="55">
        <f t="shared" si="80"/>
        <v>0</v>
      </c>
      <c r="L149" s="55">
        <f t="shared" si="80"/>
        <v>0</v>
      </c>
      <c r="M149" s="55">
        <f t="shared" si="80"/>
        <v>1238</v>
      </c>
      <c r="N149" s="55">
        <f t="shared" si="80"/>
        <v>0</v>
      </c>
      <c r="O149" s="55">
        <f t="shared" si="80"/>
        <v>0</v>
      </c>
      <c r="P149" s="55">
        <f t="shared" si="80"/>
        <v>0</v>
      </c>
      <c r="Q149" s="55">
        <f t="shared" si="80"/>
        <v>18580</v>
      </c>
      <c r="R149" s="55">
        <f t="shared" si="80"/>
        <v>2230</v>
      </c>
      <c r="S149" s="55">
        <f t="shared" si="80"/>
        <v>4840</v>
      </c>
      <c r="T149" s="57">
        <f t="shared" si="80"/>
        <v>25650</v>
      </c>
      <c r="U149" s="57"/>
      <c r="V149" s="55">
        <f t="shared" ref="V149:AE149" si="81">SUBTOTAL(9,V133:V148)</f>
        <v>0</v>
      </c>
      <c r="W149" s="55">
        <f t="shared" si="81"/>
        <v>0</v>
      </c>
      <c r="X149" s="55">
        <f t="shared" si="81"/>
        <v>0</v>
      </c>
      <c r="Y149" s="55">
        <f t="shared" si="81"/>
        <v>0</v>
      </c>
      <c r="Z149" s="55">
        <f t="shared" si="81"/>
        <v>0</v>
      </c>
      <c r="AA149" s="55">
        <f t="shared" si="81"/>
        <v>0</v>
      </c>
      <c r="AB149" s="55">
        <f t="shared" si="81"/>
        <v>0</v>
      </c>
      <c r="AC149" s="55">
        <f t="shared" si="81"/>
        <v>0</v>
      </c>
      <c r="AD149" s="55">
        <f t="shared" si="81"/>
        <v>0</v>
      </c>
      <c r="AE149" s="57">
        <f t="shared" si="81"/>
        <v>0</v>
      </c>
      <c r="AF149" s="357"/>
    </row>
    <row r="150" spans="1:32" ht="45" customHeight="1" thickBot="1" x14ac:dyDescent="0.4">
      <c r="A150" s="358">
        <v>813</v>
      </c>
      <c r="B150" s="359">
        <v>3575</v>
      </c>
      <c r="C150" s="360" t="s">
        <v>178</v>
      </c>
      <c r="D150" s="361">
        <v>5200</v>
      </c>
      <c r="E150" s="193">
        <v>5200</v>
      </c>
      <c r="F150" s="362">
        <f t="shared" ref="F150:F155" si="82">E150+I150</f>
        <v>5635</v>
      </c>
      <c r="G150" s="363">
        <f t="shared" ref="G150:G155" si="83">T150</f>
        <v>435</v>
      </c>
      <c r="H150" s="104">
        <f t="shared" ref="H150:H155" si="84">AE150</f>
        <v>0</v>
      </c>
      <c r="I150" s="353">
        <f t="shared" ref="I150:I155" si="85">SUM(G150:H150)</f>
        <v>435</v>
      </c>
      <c r="J150" s="364">
        <v>435</v>
      </c>
      <c r="K150" s="66"/>
      <c r="L150" s="66"/>
      <c r="M150" s="66"/>
      <c r="N150" s="66"/>
      <c r="O150" s="66"/>
      <c r="P150" s="66"/>
      <c r="Q150" s="66"/>
      <c r="R150" s="66">
        <f t="shared" ref="R150:R155" si="86">SUM(J150:P150)</f>
        <v>435</v>
      </c>
      <c r="S150" s="66"/>
      <c r="T150" s="67">
        <f t="shared" ref="T150:T155" si="87">SUM(Q150:S150)</f>
        <v>435</v>
      </c>
      <c r="U150" s="68"/>
      <c r="V150" s="65"/>
      <c r="W150" s="69"/>
      <c r="X150" s="66"/>
      <c r="Y150" s="66"/>
      <c r="Z150" s="66"/>
      <c r="AA150" s="66"/>
      <c r="AB150" s="66"/>
      <c r="AC150" s="365">
        <f t="shared" ref="AC150:AC155" si="88">SUM(V150:AB150)</f>
        <v>0</v>
      </c>
      <c r="AD150" s="66"/>
      <c r="AE150" s="366">
        <f t="shared" ref="AE150:AE155" si="89">SUM(AC150:AD150)</f>
        <v>0</v>
      </c>
      <c r="AF150" s="73"/>
    </row>
    <row r="151" spans="1:32" ht="45" hidden="1" customHeight="1" x14ac:dyDescent="0.35">
      <c r="A151" s="367">
        <v>813</v>
      </c>
      <c r="B151" s="368"/>
      <c r="C151" s="369"/>
      <c r="D151" s="157"/>
      <c r="E151" s="214"/>
      <c r="F151" s="159">
        <f t="shared" si="82"/>
        <v>0</v>
      </c>
      <c r="G151" s="370">
        <f t="shared" si="83"/>
        <v>0</v>
      </c>
      <c r="H151" s="216">
        <f t="shared" si="84"/>
        <v>0</v>
      </c>
      <c r="I151" s="354">
        <f t="shared" si="85"/>
        <v>0</v>
      </c>
      <c r="J151" s="159"/>
      <c r="K151" s="161"/>
      <c r="L151" s="161"/>
      <c r="M151" s="161"/>
      <c r="N151" s="161"/>
      <c r="O151" s="161"/>
      <c r="P151" s="134"/>
      <c r="Q151" s="161"/>
      <c r="R151" s="161">
        <f t="shared" si="86"/>
        <v>0</v>
      </c>
      <c r="S151" s="161"/>
      <c r="T151" s="214">
        <f t="shared" si="87"/>
        <v>0</v>
      </c>
      <c r="U151" s="215"/>
      <c r="V151" s="159"/>
      <c r="W151" s="162"/>
      <c r="X151" s="161"/>
      <c r="Y151" s="161"/>
      <c r="Z151" s="161"/>
      <c r="AA151" s="161"/>
      <c r="AB151" s="161"/>
      <c r="AC151" s="161">
        <f t="shared" si="88"/>
        <v>0</v>
      </c>
      <c r="AD151" s="161"/>
      <c r="AE151" s="214">
        <f t="shared" si="89"/>
        <v>0</v>
      </c>
      <c r="AF151" s="71"/>
    </row>
    <row r="152" spans="1:32" ht="45" hidden="1" customHeight="1" x14ac:dyDescent="0.35">
      <c r="A152" s="367">
        <v>813</v>
      </c>
      <c r="B152" s="368"/>
      <c r="C152" s="369"/>
      <c r="D152" s="157"/>
      <c r="E152" s="214"/>
      <c r="F152" s="159">
        <f>E152+I152</f>
        <v>0</v>
      </c>
      <c r="G152" s="370">
        <f>T152</f>
        <v>0</v>
      </c>
      <c r="H152" s="216">
        <f>AE152</f>
        <v>0</v>
      </c>
      <c r="I152" s="354">
        <f>SUM(G152:H152)</f>
        <v>0</v>
      </c>
      <c r="J152" s="159"/>
      <c r="K152" s="161"/>
      <c r="L152" s="161"/>
      <c r="M152" s="161"/>
      <c r="N152" s="161"/>
      <c r="O152" s="161"/>
      <c r="P152" s="161"/>
      <c r="Q152" s="161"/>
      <c r="R152" s="161">
        <f>SUM(J152:P152)</f>
        <v>0</v>
      </c>
      <c r="S152" s="161"/>
      <c r="T152" s="214">
        <f>SUM(Q152:S152)</f>
        <v>0</v>
      </c>
      <c r="U152" s="215"/>
      <c r="V152" s="159"/>
      <c r="W152" s="162"/>
      <c r="X152" s="161"/>
      <c r="Y152" s="161"/>
      <c r="Z152" s="161"/>
      <c r="AA152" s="161"/>
      <c r="AB152" s="161"/>
      <c r="AC152" s="161">
        <f>SUM(V152:AB152)</f>
        <v>0</v>
      </c>
      <c r="AD152" s="161"/>
      <c r="AE152" s="214">
        <f>SUM(AC152:AD152)</f>
        <v>0</v>
      </c>
      <c r="AF152" s="58"/>
    </row>
    <row r="153" spans="1:32" ht="45" hidden="1" customHeight="1" x14ac:dyDescent="0.35">
      <c r="A153" s="371">
        <v>813</v>
      </c>
      <c r="B153" s="372"/>
      <c r="C153" s="373"/>
      <c r="D153" s="361"/>
      <c r="E153" s="193"/>
      <c r="F153" s="374">
        <f>E153+I153</f>
        <v>0</v>
      </c>
      <c r="G153" s="375">
        <f>T153</f>
        <v>0</v>
      </c>
      <c r="H153" s="195">
        <f>AE153</f>
        <v>0</v>
      </c>
      <c r="I153" s="376">
        <f>SUM(G153:H153)</f>
        <v>0</v>
      </c>
      <c r="J153" s="374"/>
      <c r="K153" s="192"/>
      <c r="L153" s="192"/>
      <c r="M153" s="192"/>
      <c r="N153" s="192"/>
      <c r="O153" s="192"/>
      <c r="P153" s="192"/>
      <c r="Q153" s="192"/>
      <c r="R153" s="192">
        <f>SUM(J153:P153)</f>
        <v>0</v>
      </c>
      <c r="S153" s="192"/>
      <c r="T153" s="193">
        <f>SUM(Q153:S153)</f>
        <v>0</v>
      </c>
      <c r="U153" s="194"/>
      <c r="V153" s="374"/>
      <c r="W153" s="377"/>
      <c r="X153" s="192"/>
      <c r="Y153" s="192"/>
      <c r="Z153" s="192"/>
      <c r="AA153" s="192"/>
      <c r="AB153" s="192"/>
      <c r="AC153" s="192">
        <f>SUM(V153:AB153)</f>
        <v>0</v>
      </c>
      <c r="AD153" s="192"/>
      <c r="AE153" s="193">
        <f>SUM(AC153:AD153)</f>
        <v>0</v>
      </c>
      <c r="AF153" s="378"/>
    </row>
    <row r="154" spans="1:32" ht="45" hidden="1" customHeight="1" x14ac:dyDescent="0.35">
      <c r="A154" s="358">
        <v>813</v>
      </c>
      <c r="B154" s="359"/>
      <c r="C154" s="379"/>
      <c r="D154" s="72"/>
      <c r="E154" s="67"/>
      <c r="F154" s="65">
        <f>E154+I154</f>
        <v>0</v>
      </c>
      <c r="G154" s="380">
        <f>T154</f>
        <v>0</v>
      </c>
      <c r="H154" s="70">
        <f>AE154</f>
        <v>0</v>
      </c>
      <c r="I154" s="381">
        <f>SUM(G154:H154)</f>
        <v>0</v>
      </c>
      <c r="J154" s="65"/>
      <c r="K154" s="66"/>
      <c r="L154" s="66"/>
      <c r="M154" s="66"/>
      <c r="N154" s="66"/>
      <c r="O154" s="66"/>
      <c r="P154" s="66"/>
      <c r="Q154" s="66"/>
      <c r="R154" s="66">
        <f>SUM(J154:P154)</f>
        <v>0</v>
      </c>
      <c r="S154" s="66"/>
      <c r="T154" s="67">
        <f>SUM(Q154:S154)</f>
        <v>0</v>
      </c>
      <c r="U154" s="68"/>
      <c r="V154" s="65"/>
      <c r="W154" s="69"/>
      <c r="X154" s="66"/>
      <c r="Y154" s="66"/>
      <c r="Z154" s="66"/>
      <c r="AA154" s="66"/>
      <c r="AB154" s="66"/>
      <c r="AC154" s="66">
        <f>SUM(V154:AB154)</f>
        <v>0</v>
      </c>
      <c r="AD154" s="66"/>
      <c r="AE154" s="67">
        <f>SUM(AC154:AD154)</f>
        <v>0</v>
      </c>
      <c r="AF154" s="382"/>
    </row>
    <row r="155" spans="1:32" ht="45" hidden="1" customHeight="1" x14ac:dyDescent="0.35">
      <c r="A155" s="383">
        <v>813</v>
      </c>
      <c r="B155" s="384"/>
      <c r="C155" s="385"/>
      <c r="D155" s="174"/>
      <c r="E155" s="181"/>
      <c r="F155" s="179">
        <f t="shared" si="82"/>
        <v>0</v>
      </c>
      <c r="G155" s="386">
        <f t="shared" si="83"/>
        <v>0</v>
      </c>
      <c r="H155" s="184">
        <f t="shared" si="84"/>
        <v>0</v>
      </c>
      <c r="I155" s="387">
        <f t="shared" si="85"/>
        <v>0</v>
      </c>
      <c r="J155" s="179"/>
      <c r="K155" s="180"/>
      <c r="L155" s="180"/>
      <c r="M155" s="180"/>
      <c r="N155" s="180"/>
      <c r="O155" s="180"/>
      <c r="P155" s="180"/>
      <c r="Q155" s="180"/>
      <c r="R155" s="180">
        <f t="shared" si="86"/>
        <v>0</v>
      </c>
      <c r="S155" s="180"/>
      <c r="T155" s="181">
        <f t="shared" si="87"/>
        <v>0</v>
      </c>
      <c r="U155" s="182"/>
      <c r="V155" s="179"/>
      <c r="W155" s="183"/>
      <c r="X155" s="180"/>
      <c r="Y155" s="180"/>
      <c r="Z155" s="180"/>
      <c r="AA155" s="180"/>
      <c r="AB155" s="180"/>
      <c r="AC155" s="180">
        <f t="shared" si="88"/>
        <v>0</v>
      </c>
      <c r="AD155" s="180"/>
      <c r="AE155" s="184">
        <f t="shared" si="89"/>
        <v>0</v>
      </c>
      <c r="AF155" s="388"/>
    </row>
    <row r="156" spans="1:32" ht="45" customHeight="1" thickBot="1" x14ac:dyDescent="0.4">
      <c r="A156" s="355"/>
      <c r="B156" s="88"/>
      <c r="C156" s="389" t="s">
        <v>179</v>
      </c>
      <c r="D156" s="54">
        <f t="shared" ref="D156:T156" si="90">SUBTOTAL(9,D150:D155)</f>
        <v>5200</v>
      </c>
      <c r="E156" s="57">
        <f t="shared" si="90"/>
        <v>5200</v>
      </c>
      <c r="F156" s="55">
        <f t="shared" si="90"/>
        <v>5635</v>
      </c>
      <c r="G156" s="54">
        <f t="shared" si="90"/>
        <v>435</v>
      </c>
      <c r="H156" s="55">
        <f t="shared" si="90"/>
        <v>0</v>
      </c>
      <c r="I156" s="390">
        <f t="shared" si="90"/>
        <v>435</v>
      </c>
      <c r="J156" s="55">
        <f t="shared" si="90"/>
        <v>435</v>
      </c>
      <c r="K156" s="55">
        <f t="shared" si="90"/>
        <v>0</v>
      </c>
      <c r="L156" s="55">
        <f t="shared" si="90"/>
        <v>0</v>
      </c>
      <c r="M156" s="55">
        <f t="shared" si="90"/>
        <v>0</v>
      </c>
      <c r="N156" s="55">
        <f t="shared" si="90"/>
        <v>0</v>
      </c>
      <c r="O156" s="55">
        <f t="shared" si="90"/>
        <v>0</v>
      </c>
      <c r="P156" s="55">
        <f t="shared" si="90"/>
        <v>0</v>
      </c>
      <c r="Q156" s="55">
        <f t="shared" si="90"/>
        <v>0</v>
      </c>
      <c r="R156" s="55">
        <f t="shared" si="90"/>
        <v>435</v>
      </c>
      <c r="S156" s="55">
        <f t="shared" si="90"/>
        <v>0</v>
      </c>
      <c r="T156" s="57">
        <f t="shared" si="90"/>
        <v>435</v>
      </c>
      <c r="U156" s="57"/>
      <c r="V156" s="55">
        <f t="shared" ref="V156:AE156" si="91">SUBTOTAL(9,V150:V155)</f>
        <v>0</v>
      </c>
      <c r="W156" s="55">
        <f t="shared" si="91"/>
        <v>0</v>
      </c>
      <c r="X156" s="55">
        <f t="shared" si="91"/>
        <v>0</v>
      </c>
      <c r="Y156" s="55">
        <f t="shared" si="91"/>
        <v>0</v>
      </c>
      <c r="Z156" s="55">
        <f t="shared" si="91"/>
        <v>0</v>
      </c>
      <c r="AA156" s="55">
        <f t="shared" si="91"/>
        <v>0</v>
      </c>
      <c r="AB156" s="55">
        <f t="shared" si="91"/>
        <v>0</v>
      </c>
      <c r="AC156" s="55">
        <f t="shared" si="91"/>
        <v>0</v>
      </c>
      <c r="AD156" s="55">
        <f t="shared" si="91"/>
        <v>0</v>
      </c>
      <c r="AE156" s="57">
        <f t="shared" si="91"/>
        <v>0</v>
      </c>
      <c r="AF156" s="357"/>
    </row>
    <row r="157" spans="1:32" ht="45" customHeight="1" x14ac:dyDescent="0.35">
      <c r="A157" s="391">
        <v>817</v>
      </c>
      <c r="B157" s="392">
        <v>3897</v>
      </c>
      <c r="C157" s="92" t="s">
        <v>180</v>
      </c>
      <c r="D157" s="188"/>
      <c r="E157" s="102"/>
      <c r="F157" s="95">
        <f t="shared" ref="F157:F165" si="92">E157+I157</f>
        <v>1200</v>
      </c>
      <c r="G157" s="393">
        <f>T157</f>
        <v>1200</v>
      </c>
      <c r="H157" s="97">
        <f t="shared" ref="H157:H163" si="93">AE157</f>
        <v>0</v>
      </c>
      <c r="I157" s="353">
        <f>SUM(G157:H157)</f>
        <v>1200</v>
      </c>
      <c r="J157" s="99"/>
      <c r="K157" s="100"/>
      <c r="L157" s="100"/>
      <c r="M157" s="100"/>
      <c r="N157" s="100"/>
      <c r="O157" s="100"/>
      <c r="P157" s="100"/>
      <c r="Q157" s="100">
        <v>1200</v>
      </c>
      <c r="R157" s="100">
        <f>SUM(J157:P157)</f>
        <v>0</v>
      </c>
      <c r="S157" s="100"/>
      <c r="T157" s="101">
        <f>SUM(Q157:S157)</f>
        <v>1200</v>
      </c>
      <c r="U157" s="102"/>
      <c r="V157" s="99"/>
      <c r="W157" s="103"/>
      <c r="X157" s="100"/>
      <c r="Y157" s="100"/>
      <c r="Z157" s="100"/>
      <c r="AA157" s="100"/>
      <c r="AB157" s="100"/>
      <c r="AC157" s="100">
        <f>SUM(V157:AB157)</f>
        <v>0</v>
      </c>
      <c r="AD157" s="100"/>
      <c r="AE157" s="101">
        <f>SUM(AC157:AD157)</f>
        <v>0</v>
      </c>
      <c r="AF157" s="86"/>
    </row>
    <row r="158" spans="1:32" ht="45" customHeight="1" x14ac:dyDescent="0.35">
      <c r="A158" s="394">
        <v>817</v>
      </c>
      <c r="B158" s="106">
        <v>3764</v>
      </c>
      <c r="C158" s="139" t="s">
        <v>181</v>
      </c>
      <c r="D158" s="157">
        <v>1800</v>
      </c>
      <c r="E158" s="395">
        <v>1110</v>
      </c>
      <c r="F158" s="110">
        <f t="shared" si="92"/>
        <v>2710</v>
      </c>
      <c r="G158" s="396">
        <f>T158</f>
        <v>1600</v>
      </c>
      <c r="H158" s="120">
        <f t="shared" si="93"/>
        <v>0</v>
      </c>
      <c r="I158" s="354">
        <f>SUM(G158:H158)</f>
        <v>1600</v>
      </c>
      <c r="J158" s="397"/>
      <c r="K158" s="266"/>
      <c r="L158" s="266"/>
      <c r="M158" s="161"/>
      <c r="N158" s="266"/>
      <c r="O158" s="266"/>
      <c r="P158" s="266"/>
      <c r="Q158" s="398">
        <v>400</v>
      </c>
      <c r="R158" s="161">
        <f>SUM(J158:P158)</f>
        <v>0</v>
      </c>
      <c r="S158" s="229">
        <v>1200</v>
      </c>
      <c r="T158" s="101">
        <f t="shared" ref="T158:T167" si="94">SUM(Q158:S158)</f>
        <v>1600</v>
      </c>
      <c r="U158" s="215"/>
      <c r="V158" s="399"/>
      <c r="W158" s="400"/>
      <c r="X158" s="266"/>
      <c r="Y158" s="266"/>
      <c r="Z158" s="266"/>
      <c r="AA158" s="266"/>
      <c r="AB158" s="266"/>
      <c r="AC158" s="161">
        <f>SUM(V158:AB158)</f>
        <v>0</v>
      </c>
      <c r="AD158" s="266"/>
      <c r="AE158" s="214">
        <f>SUM(AC158:AD158)</f>
        <v>0</v>
      </c>
      <c r="AF158" s="267" t="s">
        <v>182</v>
      </c>
    </row>
    <row r="159" spans="1:32" ht="255.75" outlineLevel="2" x14ac:dyDescent="0.35">
      <c r="A159" s="394">
        <v>817</v>
      </c>
      <c r="B159" s="124">
        <v>3898</v>
      </c>
      <c r="C159" s="401" t="s">
        <v>183</v>
      </c>
      <c r="D159" s="157"/>
      <c r="E159" s="402"/>
      <c r="F159" s="110">
        <f t="shared" si="92"/>
        <v>18164</v>
      </c>
      <c r="G159" s="396">
        <f>T159</f>
        <v>18164</v>
      </c>
      <c r="H159" s="120">
        <f t="shared" si="93"/>
        <v>0</v>
      </c>
      <c r="I159" s="354">
        <f>SUM(G159:H159)</f>
        <v>18164</v>
      </c>
      <c r="J159" s="403">
        <v>1370</v>
      </c>
      <c r="K159" s="266"/>
      <c r="L159" s="266"/>
      <c r="M159" s="161"/>
      <c r="N159" s="266"/>
      <c r="O159" s="266"/>
      <c r="P159" s="266"/>
      <c r="Q159" s="395">
        <v>16794</v>
      </c>
      <c r="R159" s="161">
        <f>SUM(J159:P159)</f>
        <v>1370</v>
      </c>
      <c r="S159" s="404"/>
      <c r="T159" s="101">
        <f t="shared" si="94"/>
        <v>18164</v>
      </c>
      <c r="U159" s="215"/>
      <c r="V159" s="405"/>
      <c r="W159" s="406"/>
      <c r="X159" s="266"/>
      <c r="Y159" s="266"/>
      <c r="Z159" s="266"/>
      <c r="AA159" s="266"/>
      <c r="AB159" s="266"/>
      <c r="AC159" s="161">
        <f>SUM(V159:AB159)</f>
        <v>0</v>
      </c>
      <c r="AD159" s="407"/>
      <c r="AE159" s="214">
        <f>SUM(AC159:AD159)</f>
        <v>0</v>
      </c>
      <c r="AF159" s="240" t="s">
        <v>184</v>
      </c>
    </row>
    <row r="160" spans="1:32" ht="45" customHeight="1" outlineLevel="2" x14ac:dyDescent="0.35">
      <c r="A160" s="394">
        <v>817</v>
      </c>
      <c r="B160" s="124">
        <v>3899</v>
      </c>
      <c r="C160" s="242" t="s">
        <v>185</v>
      </c>
      <c r="D160" s="157"/>
      <c r="E160" s="402"/>
      <c r="F160" s="110">
        <f t="shared" si="92"/>
        <v>500</v>
      </c>
      <c r="G160" s="396">
        <f>T160</f>
        <v>500</v>
      </c>
      <c r="H160" s="120">
        <f t="shared" si="93"/>
        <v>0</v>
      </c>
      <c r="I160" s="354">
        <f>SUM(G160:H160)</f>
        <v>500</v>
      </c>
      <c r="J160" s="408"/>
      <c r="K160" s="266"/>
      <c r="L160" s="266"/>
      <c r="M160" s="161"/>
      <c r="N160" s="266"/>
      <c r="O160" s="266"/>
      <c r="P160" s="266"/>
      <c r="Q160" s="398">
        <v>200</v>
      </c>
      <c r="R160" s="161">
        <f>SUM(J160:P160)</f>
        <v>0</v>
      </c>
      <c r="S160" s="404">
        <v>300</v>
      </c>
      <c r="T160" s="101">
        <f t="shared" si="94"/>
        <v>500</v>
      </c>
      <c r="U160" s="215"/>
      <c r="V160" s="399"/>
      <c r="W160" s="400"/>
      <c r="X160" s="266"/>
      <c r="Y160" s="266"/>
      <c r="Z160" s="266"/>
      <c r="AA160" s="266"/>
      <c r="AB160" s="266"/>
      <c r="AC160" s="161">
        <f>SUM(V160:AB160)</f>
        <v>0</v>
      </c>
      <c r="AD160" s="266"/>
      <c r="AE160" s="214">
        <f>SUM(AC160:AD160)</f>
        <v>0</v>
      </c>
      <c r="AF160" s="267" t="s">
        <v>182</v>
      </c>
    </row>
    <row r="161" spans="1:32" ht="45" customHeight="1" outlineLevel="2" x14ac:dyDescent="0.35">
      <c r="A161" s="394">
        <v>817</v>
      </c>
      <c r="B161" s="221">
        <v>3852</v>
      </c>
      <c r="C161" s="401" t="s">
        <v>186</v>
      </c>
      <c r="D161" s="169">
        <v>1000</v>
      </c>
      <c r="E161" s="409">
        <v>1000</v>
      </c>
      <c r="F161" s="110">
        <f t="shared" si="92"/>
        <v>2000</v>
      </c>
      <c r="G161" s="396">
        <f>T161</f>
        <v>0</v>
      </c>
      <c r="H161" s="120">
        <f t="shared" si="93"/>
        <v>1000</v>
      </c>
      <c r="I161" s="354">
        <f>SUM(G161:H161)</f>
        <v>1000</v>
      </c>
      <c r="J161" s="397"/>
      <c r="K161" s="266"/>
      <c r="L161" s="266"/>
      <c r="M161" s="161"/>
      <c r="N161" s="266"/>
      <c r="O161" s="266"/>
      <c r="P161" s="266"/>
      <c r="Q161" s="266"/>
      <c r="R161" s="161">
        <f>SUM(J161:P161)</f>
        <v>0</v>
      </c>
      <c r="S161" s="404"/>
      <c r="T161" s="216">
        <f t="shared" si="94"/>
        <v>0</v>
      </c>
      <c r="U161" s="354"/>
      <c r="V161" s="397">
        <v>1000</v>
      </c>
      <c r="W161" s="410"/>
      <c r="X161" s="266"/>
      <c r="Y161" s="266"/>
      <c r="Z161" s="266"/>
      <c r="AA161" s="266"/>
      <c r="AB161" s="266"/>
      <c r="AC161" s="161">
        <f>SUM(V161:AB161)</f>
        <v>1000</v>
      </c>
      <c r="AD161" s="266"/>
      <c r="AE161" s="216">
        <f>SUM(AC161:AD161)</f>
        <v>1000</v>
      </c>
      <c r="AF161" s="267"/>
    </row>
    <row r="162" spans="1:32" ht="45" customHeight="1" outlineLevel="2" x14ac:dyDescent="0.35">
      <c r="A162" s="268">
        <v>817</v>
      </c>
      <c r="B162" s="411">
        <v>3557</v>
      </c>
      <c r="C162" s="412" t="s">
        <v>187</v>
      </c>
      <c r="D162" s="413">
        <v>1600</v>
      </c>
      <c r="E162" s="414">
        <v>500</v>
      </c>
      <c r="F162" s="415">
        <f t="shared" si="92"/>
        <v>2000</v>
      </c>
      <c r="G162" s="416">
        <f t="shared" ref="G162:G167" si="95">T162</f>
        <v>500</v>
      </c>
      <c r="H162" s="417">
        <f t="shared" si="93"/>
        <v>1000</v>
      </c>
      <c r="I162" s="376">
        <f t="shared" ref="I162:I167" si="96">SUM(G162:H162)</f>
        <v>1500</v>
      </c>
      <c r="J162" s="418"/>
      <c r="K162" s="283"/>
      <c r="L162" s="283"/>
      <c r="M162" s="192"/>
      <c r="N162" s="283"/>
      <c r="O162" s="283"/>
      <c r="P162" s="419"/>
      <c r="Q162" s="420">
        <v>500</v>
      </c>
      <c r="R162" s="192">
        <f t="shared" ref="R162:R167" si="97">SUM(J162:P162)</f>
        <v>0</v>
      </c>
      <c r="S162" s="421"/>
      <c r="T162" s="104">
        <f t="shared" si="94"/>
        <v>500</v>
      </c>
      <c r="U162" s="376"/>
      <c r="V162" s="422">
        <v>1000</v>
      </c>
      <c r="W162" s="423"/>
      <c r="X162" s="283"/>
      <c r="Y162" s="283"/>
      <c r="Z162" s="283"/>
      <c r="AA162" s="283"/>
      <c r="AB162" s="283"/>
      <c r="AC162" s="192">
        <f t="shared" ref="AC162:AC167" si="98">SUM(V162:AB162)</f>
        <v>1000</v>
      </c>
      <c r="AD162" s="283"/>
      <c r="AE162" s="193">
        <f t="shared" ref="AE162:AE167" si="99">SUM(AC162:AD162)</f>
        <v>1000</v>
      </c>
      <c r="AF162" s="424" t="s">
        <v>188</v>
      </c>
    </row>
    <row r="163" spans="1:32" ht="46.5" outlineLevel="2" x14ac:dyDescent="0.35">
      <c r="A163" s="220">
        <v>817</v>
      </c>
      <c r="B163" s="241">
        <v>3900</v>
      </c>
      <c r="C163" s="242" t="s">
        <v>189</v>
      </c>
      <c r="D163" s="396"/>
      <c r="E163" s="425"/>
      <c r="F163" s="110">
        <f t="shared" si="92"/>
        <v>2000</v>
      </c>
      <c r="G163" s="349">
        <f t="shared" si="95"/>
        <v>1000</v>
      </c>
      <c r="H163" s="120">
        <f t="shared" si="93"/>
        <v>1000</v>
      </c>
      <c r="I163" s="354">
        <f t="shared" si="96"/>
        <v>2000</v>
      </c>
      <c r="J163" s="403"/>
      <c r="K163" s="266"/>
      <c r="L163" s="266"/>
      <c r="M163" s="161"/>
      <c r="N163" s="266"/>
      <c r="O163" s="266"/>
      <c r="P163" s="426"/>
      <c r="Q163" s="427">
        <v>1000</v>
      </c>
      <c r="R163" s="161">
        <f t="shared" si="97"/>
        <v>0</v>
      </c>
      <c r="S163" s="404"/>
      <c r="T163" s="216">
        <f t="shared" si="94"/>
        <v>1000</v>
      </c>
      <c r="U163" s="354"/>
      <c r="V163" s="428">
        <v>1000</v>
      </c>
      <c r="W163" s="429"/>
      <c r="X163" s="266"/>
      <c r="Y163" s="266"/>
      <c r="Z163" s="266"/>
      <c r="AA163" s="266"/>
      <c r="AB163" s="266"/>
      <c r="AC163" s="161">
        <f t="shared" si="98"/>
        <v>1000</v>
      </c>
      <c r="AD163" s="266"/>
      <c r="AE163" s="216">
        <f t="shared" si="99"/>
        <v>1000</v>
      </c>
      <c r="AF163" s="240"/>
    </row>
    <row r="164" spans="1:32" ht="46.5" outlineLevel="2" x14ac:dyDescent="0.35">
      <c r="A164" s="220">
        <v>817</v>
      </c>
      <c r="B164" s="221">
        <v>3768</v>
      </c>
      <c r="C164" s="242" t="s">
        <v>190</v>
      </c>
      <c r="D164" s="157">
        <v>288</v>
      </c>
      <c r="E164" s="426">
        <v>281</v>
      </c>
      <c r="F164" s="110">
        <f t="shared" si="92"/>
        <v>478</v>
      </c>
      <c r="G164" s="396">
        <f t="shared" si="95"/>
        <v>197</v>
      </c>
      <c r="H164" s="120">
        <f>AD164</f>
        <v>0</v>
      </c>
      <c r="I164" s="354">
        <f t="shared" si="96"/>
        <v>197</v>
      </c>
      <c r="J164" s="397"/>
      <c r="K164" s="266"/>
      <c r="L164" s="266"/>
      <c r="M164" s="161"/>
      <c r="N164" s="266"/>
      <c r="O164" s="266"/>
      <c r="P164" s="426"/>
      <c r="Q164" s="243">
        <v>40</v>
      </c>
      <c r="R164" s="161">
        <f t="shared" si="97"/>
        <v>0</v>
      </c>
      <c r="S164" s="404">
        <v>157</v>
      </c>
      <c r="T164" s="216">
        <f t="shared" si="94"/>
        <v>197</v>
      </c>
      <c r="U164" s="430"/>
      <c r="V164" s="399"/>
      <c r="W164" s="400"/>
      <c r="X164" s="266"/>
      <c r="Y164" s="266"/>
      <c r="Z164" s="266"/>
      <c r="AA164" s="266"/>
      <c r="AB164" s="161"/>
      <c r="AC164" s="161">
        <f t="shared" si="98"/>
        <v>0</v>
      </c>
      <c r="AD164" s="216"/>
      <c r="AE164" s="216">
        <f t="shared" si="99"/>
        <v>0</v>
      </c>
      <c r="AF164" s="267" t="s">
        <v>191</v>
      </c>
    </row>
    <row r="165" spans="1:32" ht="58.5" customHeight="1" outlineLevel="2" x14ac:dyDescent="0.35">
      <c r="A165" s="247">
        <v>817</v>
      </c>
      <c r="B165" s="431">
        <v>3681</v>
      </c>
      <c r="C165" s="432" t="s">
        <v>192</v>
      </c>
      <c r="D165" s="188">
        <v>2000</v>
      </c>
      <c r="E165" s="433">
        <v>1396</v>
      </c>
      <c r="F165" s="95">
        <f t="shared" si="92"/>
        <v>8396</v>
      </c>
      <c r="G165" s="393">
        <f>T165</f>
        <v>7000</v>
      </c>
      <c r="H165" s="97">
        <f>AD165</f>
        <v>0</v>
      </c>
      <c r="I165" s="353">
        <f>SUM(G165:H165)</f>
        <v>7000</v>
      </c>
      <c r="J165" s="434">
        <v>7000</v>
      </c>
      <c r="K165" s="239"/>
      <c r="L165" s="239"/>
      <c r="M165" s="100"/>
      <c r="N165" s="239"/>
      <c r="O165" s="435"/>
      <c r="P165" s="433"/>
      <c r="Q165" s="239"/>
      <c r="R165" s="100">
        <f>SUM(J165:P165)</f>
        <v>7000</v>
      </c>
      <c r="S165" s="436"/>
      <c r="T165" s="104">
        <f>SUM(Q165:S165)</f>
        <v>7000</v>
      </c>
      <c r="U165" s="437"/>
      <c r="V165" s="438"/>
      <c r="W165" s="439"/>
      <c r="X165" s="239"/>
      <c r="Y165" s="239"/>
      <c r="Z165" s="239"/>
      <c r="AA165" s="239"/>
      <c r="AB165" s="100"/>
      <c r="AC165" s="100">
        <f>SUM(V165:AB165)</f>
        <v>0</v>
      </c>
      <c r="AD165" s="104"/>
      <c r="AE165" s="104">
        <f>SUM(AC165:AD165)</f>
        <v>0</v>
      </c>
      <c r="AF165" s="267" t="s">
        <v>193</v>
      </c>
    </row>
    <row r="166" spans="1:32" ht="45" hidden="1" customHeight="1" outlineLevel="2" x14ac:dyDescent="0.35">
      <c r="A166" s="268">
        <v>817</v>
      </c>
      <c r="B166" s="411"/>
      <c r="C166" s="412"/>
      <c r="D166" s="361"/>
      <c r="E166" s="419"/>
      <c r="F166" s="415">
        <f>E166+I166</f>
        <v>0</v>
      </c>
      <c r="G166" s="416">
        <f t="shared" si="95"/>
        <v>0</v>
      </c>
      <c r="H166" s="417">
        <f>AD166</f>
        <v>0</v>
      </c>
      <c r="I166" s="376">
        <f t="shared" si="96"/>
        <v>0</v>
      </c>
      <c r="J166" s="418"/>
      <c r="K166" s="283"/>
      <c r="L166" s="283"/>
      <c r="M166" s="192"/>
      <c r="N166" s="283"/>
      <c r="O166" s="420"/>
      <c r="P166" s="419"/>
      <c r="Q166" s="283"/>
      <c r="R166" s="192">
        <f t="shared" si="97"/>
        <v>0</v>
      </c>
      <c r="S166" s="421"/>
      <c r="T166" s="195">
        <f t="shared" si="94"/>
        <v>0</v>
      </c>
      <c r="U166" s="440"/>
      <c r="V166" s="441"/>
      <c r="W166" s="423"/>
      <c r="X166" s="283"/>
      <c r="Y166" s="283"/>
      <c r="Z166" s="283"/>
      <c r="AA166" s="283"/>
      <c r="AB166" s="192"/>
      <c r="AC166" s="192">
        <f t="shared" si="98"/>
        <v>0</v>
      </c>
      <c r="AD166" s="195"/>
      <c r="AE166" s="195">
        <f t="shared" si="99"/>
        <v>0</v>
      </c>
      <c r="AF166" s="284"/>
    </row>
    <row r="167" spans="1:32" ht="45" hidden="1" customHeight="1" outlineLevel="2" x14ac:dyDescent="0.35">
      <c r="A167" s="442">
        <v>817</v>
      </c>
      <c r="B167" s="443"/>
      <c r="C167" s="444"/>
      <c r="D167" s="174"/>
      <c r="E167" s="445"/>
      <c r="F167" s="176">
        <f>E167+I167</f>
        <v>0</v>
      </c>
      <c r="G167" s="446">
        <f t="shared" si="95"/>
        <v>0</v>
      </c>
      <c r="H167" s="178">
        <f>AD167</f>
        <v>0</v>
      </c>
      <c r="I167" s="176">
        <f t="shared" si="96"/>
        <v>0</v>
      </c>
      <c r="J167" s="445"/>
      <c r="K167" s="447"/>
      <c r="L167" s="447"/>
      <c r="M167" s="180"/>
      <c r="N167" s="447"/>
      <c r="O167" s="448"/>
      <c r="P167" s="449"/>
      <c r="Q167" s="447"/>
      <c r="R167" s="180">
        <f t="shared" si="97"/>
        <v>0</v>
      </c>
      <c r="S167" s="450"/>
      <c r="T167" s="184">
        <f t="shared" si="94"/>
        <v>0</v>
      </c>
      <c r="U167" s="447"/>
      <c r="V167" s="447"/>
      <c r="W167" s="447"/>
      <c r="X167" s="447"/>
      <c r="Y167" s="447"/>
      <c r="Z167" s="447"/>
      <c r="AA167" s="447"/>
      <c r="AB167" s="180"/>
      <c r="AC167" s="180">
        <f t="shared" si="98"/>
        <v>0</v>
      </c>
      <c r="AD167" s="180"/>
      <c r="AE167" s="184">
        <f t="shared" si="99"/>
        <v>0</v>
      </c>
      <c r="AF167" s="451"/>
    </row>
    <row r="168" spans="1:32" ht="45" customHeight="1" outlineLevel="2" thickBot="1" x14ac:dyDescent="0.4">
      <c r="A168" s="555" t="s">
        <v>194</v>
      </c>
      <c r="B168" s="556"/>
      <c r="C168" s="557"/>
      <c r="D168" s="155">
        <f t="shared" ref="D168:AE168" si="100">SUBTOTAL(9,D157:D167)</f>
        <v>6688</v>
      </c>
      <c r="E168" s="155">
        <f t="shared" si="100"/>
        <v>4287</v>
      </c>
      <c r="F168" s="155">
        <f t="shared" si="100"/>
        <v>37448</v>
      </c>
      <c r="G168" s="155">
        <f t="shared" si="100"/>
        <v>30161</v>
      </c>
      <c r="H168" s="155">
        <f t="shared" si="100"/>
        <v>3000</v>
      </c>
      <c r="I168" s="155">
        <f t="shared" si="100"/>
        <v>33161</v>
      </c>
      <c r="J168" s="155">
        <f t="shared" si="100"/>
        <v>8370</v>
      </c>
      <c r="K168" s="155">
        <f t="shared" si="100"/>
        <v>0</v>
      </c>
      <c r="L168" s="155">
        <f t="shared" si="100"/>
        <v>0</v>
      </c>
      <c r="M168" s="155">
        <f t="shared" si="100"/>
        <v>0</v>
      </c>
      <c r="N168" s="155">
        <f t="shared" si="100"/>
        <v>0</v>
      </c>
      <c r="O168" s="155">
        <f t="shared" si="100"/>
        <v>0</v>
      </c>
      <c r="P168" s="155">
        <f t="shared" si="100"/>
        <v>0</v>
      </c>
      <c r="Q168" s="155">
        <f t="shared" si="100"/>
        <v>20134</v>
      </c>
      <c r="R168" s="155">
        <f t="shared" si="100"/>
        <v>8370</v>
      </c>
      <c r="S168" s="155">
        <f t="shared" si="100"/>
        <v>1657</v>
      </c>
      <c r="T168" s="155">
        <f t="shared" si="100"/>
        <v>30161</v>
      </c>
      <c r="U168" s="155">
        <f t="shared" si="100"/>
        <v>0</v>
      </c>
      <c r="V168" s="155">
        <f t="shared" si="100"/>
        <v>3000</v>
      </c>
      <c r="W168" s="155">
        <f t="shared" si="100"/>
        <v>0</v>
      </c>
      <c r="X168" s="155">
        <f t="shared" si="100"/>
        <v>0</v>
      </c>
      <c r="Y168" s="155">
        <f t="shared" si="100"/>
        <v>0</v>
      </c>
      <c r="Z168" s="155">
        <f t="shared" si="100"/>
        <v>0</v>
      </c>
      <c r="AA168" s="155">
        <f t="shared" si="100"/>
        <v>0</v>
      </c>
      <c r="AB168" s="155">
        <f t="shared" si="100"/>
        <v>0</v>
      </c>
      <c r="AC168" s="155">
        <f t="shared" si="100"/>
        <v>3000</v>
      </c>
      <c r="AD168" s="155">
        <f t="shared" si="100"/>
        <v>0</v>
      </c>
      <c r="AE168" s="155">
        <f t="shared" si="100"/>
        <v>3000</v>
      </c>
      <c r="AF168" s="90"/>
    </row>
    <row r="169" spans="1:32" ht="45" customHeight="1" outlineLevel="2" x14ac:dyDescent="0.35">
      <c r="A169" s="105">
        <v>821</v>
      </c>
      <c r="B169" s="106">
        <v>2839</v>
      </c>
      <c r="C169" s="452" t="s">
        <v>195</v>
      </c>
      <c r="D169" s="257">
        <v>9198</v>
      </c>
      <c r="E169" s="167">
        <v>8712</v>
      </c>
      <c r="F169" s="110">
        <f>E169+I169</f>
        <v>10712</v>
      </c>
      <c r="G169" s="158">
        <f>T169</f>
        <v>0</v>
      </c>
      <c r="H169" s="110">
        <f>AE169</f>
        <v>2000</v>
      </c>
      <c r="I169" s="98">
        <f>SUM(G169:H169)</f>
        <v>2000</v>
      </c>
      <c r="J169" s="159"/>
      <c r="K169" s="161"/>
      <c r="L169" s="161"/>
      <c r="M169" s="161"/>
      <c r="N169" s="161"/>
      <c r="O169" s="161"/>
      <c r="P169" s="161"/>
      <c r="Q169" s="100"/>
      <c r="R169" s="100">
        <f>SUM(J169:Q169)</f>
        <v>0</v>
      </c>
      <c r="S169" s="161"/>
      <c r="T169" s="101">
        <f>SUM(Q169:S169)</f>
        <v>0</v>
      </c>
      <c r="U169" s="102"/>
      <c r="V169" s="453">
        <v>2000</v>
      </c>
      <c r="W169" s="162"/>
      <c r="X169" s="161"/>
      <c r="Y169" s="161"/>
      <c r="Z169" s="161"/>
      <c r="AA169" s="161"/>
      <c r="AB169" s="161"/>
      <c r="AC169" s="100">
        <f>SUM(V169:AB169)</f>
        <v>2000</v>
      </c>
      <c r="AD169" s="161"/>
      <c r="AE169" s="101">
        <f>SUM(AC169:AD169)</f>
        <v>2000</v>
      </c>
      <c r="AF169" s="209" t="s">
        <v>196</v>
      </c>
    </row>
    <row r="170" spans="1:32" ht="45" customHeight="1" outlineLevel="2" x14ac:dyDescent="0.35">
      <c r="A170" s="105">
        <v>821</v>
      </c>
      <c r="B170" s="124">
        <v>3901</v>
      </c>
      <c r="C170" s="139" t="s">
        <v>197</v>
      </c>
      <c r="D170" s="157"/>
      <c r="E170" s="167"/>
      <c r="F170" s="110">
        <f>E170+I170</f>
        <v>100</v>
      </c>
      <c r="G170" s="158">
        <f>T170</f>
        <v>100</v>
      </c>
      <c r="H170" s="110">
        <f t="shared" ref="H170:H191" si="101">AE170</f>
        <v>0</v>
      </c>
      <c r="I170" s="98">
        <f>SUM(G170:H170)</f>
        <v>100</v>
      </c>
      <c r="J170" s="159">
        <v>100</v>
      </c>
      <c r="K170" s="161"/>
      <c r="L170" s="161"/>
      <c r="M170" s="161"/>
      <c r="N170" s="161"/>
      <c r="O170" s="161"/>
      <c r="P170" s="161"/>
      <c r="Q170" s="100"/>
      <c r="R170" s="100">
        <f>SUM(J170:P170)</f>
        <v>100</v>
      </c>
      <c r="S170" s="161"/>
      <c r="T170" s="101">
        <f>SUM(Q170:S170)</f>
        <v>100</v>
      </c>
      <c r="U170" s="215"/>
      <c r="V170" s="159"/>
      <c r="W170" s="162"/>
      <c r="X170" s="161"/>
      <c r="Y170" s="161"/>
      <c r="Z170" s="161"/>
      <c r="AA170" s="161"/>
      <c r="AB170" s="100"/>
      <c r="AC170" s="100">
        <f>SUM(V170:AB170)</f>
        <v>0</v>
      </c>
      <c r="AD170" s="101"/>
      <c r="AE170" s="101">
        <f>SUM(AC170:AD170)</f>
        <v>0</v>
      </c>
      <c r="AF170" s="209" t="s">
        <v>198</v>
      </c>
    </row>
    <row r="171" spans="1:32" ht="45" customHeight="1" outlineLevel="2" x14ac:dyDescent="0.35">
      <c r="A171" s="91">
        <v>821</v>
      </c>
      <c r="B171" s="106">
        <v>2776</v>
      </c>
      <c r="C171" s="107" t="s">
        <v>199</v>
      </c>
      <c r="D171" s="454">
        <v>5500</v>
      </c>
      <c r="E171" s="455">
        <v>5000</v>
      </c>
      <c r="F171" s="455">
        <f>E171+I171</f>
        <v>6000</v>
      </c>
      <c r="G171" s="119">
        <f>T171</f>
        <v>1000</v>
      </c>
      <c r="H171" s="110">
        <f t="shared" si="101"/>
        <v>0</v>
      </c>
      <c r="I171" s="111">
        <f>SUM(G171:H171)</f>
        <v>1000</v>
      </c>
      <c r="J171" s="112">
        <v>1000</v>
      </c>
      <c r="K171" s="113"/>
      <c r="L171" s="113"/>
      <c r="M171" s="113"/>
      <c r="N171" s="113"/>
      <c r="O171" s="113"/>
      <c r="P171" s="113"/>
      <c r="Q171" s="114"/>
      <c r="R171" s="114">
        <f>SUM(J171:P171)</f>
        <v>1000</v>
      </c>
      <c r="S171" s="113"/>
      <c r="T171" s="101">
        <f>SUM(Q171:S171)</f>
        <v>1000</v>
      </c>
      <c r="U171" s="115"/>
      <c r="V171" s="112"/>
      <c r="W171" s="113"/>
      <c r="X171" s="113"/>
      <c r="Y171" s="113"/>
      <c r="Z171" s="113"/>
      <c r="AA171" s="113"/>
      <c r="AB171" s="114"/>
      <c r="AC171" s="100">
        <f>SUM(V171:AB171)</f>
        <v>0</v>
      </c>
      <c r="AD171" s="117"/>
      <c r="AE171" s="101">
        <f>SUM(AC171:AD171)</f>
        <v>0</v>
      </c>
      <c r="AF171" s="71"/>
    </row>
    <row r="172" spans="1:32" ht="69.75" outlineLevel="2" x14ac:dyDescent="0.35">
      <c r="A172" s="91">
        <v>821</v>
      </c>
      <c r="B172" s="106">
        <v>3646</v>
      </c>
      <c r="C172" s="107" t="s">
        <v>200</v>
      </c>
      <c r="D172" s="454">
        <v>480</v>
      </c>
      <c r="E172" s="455">
        <v>480</v>
      </c>
      <c r="F172" s="455">
        <f>E172+I172</f>
        <v>6800</v>
      </c>
      <c r="G172" s="119">
        <f>T172</f>
        <v>6320</v>
      </c>
      <c r="H172" s="110">
        <f t="shared" si="101"/>
        <v>0</v>
      </c>
      <c r="I172" s="111">
        <f>SUM(G172:H172)</f>
        <v>6320</v>
      </c>
      <c r="J172" s="112"/>
      <c r="K172" s="113"/>
      <c r="L172" s="113"/>
      <c r="M172" s="113">
        <v>6320</v>
      </c>
      <c r="N172" s="113"/>
      <c r="O172" s="113"/>
      <c r="P172" s="113"/>
      <c r="Q172" s="114"/>
      <c r="R172" s="114">
        <f>SUM(J172:P172)</f>
        <v>6320</v>
      </c>
      <c r="S172" s="113"/>
      <c r="T172" s="101">
        <f>SUM(Q172:S172)</f>
        <v>6320</v>
      </c>
      <c r="U172" s="115"/>
      <c r="V172" s="112"/>
      <c r="W172" s="113"/>
      <c r="X172" s="113"/>
      <c r="Y172" s="113"/>
      <c r="Z172" s="113"/>
      <c r="AA172" s="113"/>
      <c r="AB172" s="114"/>
      <c r="AC172" s="100">
        <f>SUM(V172:AB172)</f>
        <v>0</v>
      </c>
      <c r="AD172" s="117"/>
      <c r="AE172" s="101">
        <f>SUM(AC172:AD172)</f>
        <v>0</v>
      </c>
      <c r="AF172" s="71" t="s">
        <v>201</v>
      </c>
    </row>
    <row r="173" spans="1:32" ht="45" customHeight="1" outlineLevel="2" x14ac:dyDescent="0.35">
      <c r="A173" s="105">
        <v>821</v>
      </c>
      <c r="B173" s="106">
        <v>3692</v>
      </c>
      <c r="C173" s="107" t="s">
        <v>202</v>
      </c>
      <c r="D173" s="454">
        <v>1900</v>
      </c>
      <c r="E173" s="455">
        <v>1900</v>
      </c>
      <c r="F173" s="455">
        <f>E173+I173</f>
        <v>4750</v>
      </c>
      <c r="G173" s="119">
        <f>T173</f>
        <v>2850</v>
      </c>
      <c r="H173" s="110">
        <f t="shared" si="101"/>
        <v>0</v>
      </c>
      <c r="I173" s="456">
        <f>SUM(G173:H173)</f>
        <v>2850</v>
      </c>
      <c r="J173" s="112">
        <v>2850</v>
      </c>
      <c r="K173" s="113"/>
      <c r="L173" s="113"/>
      <c r="M173" s="113"/>
      <c r="N173" s="113"/>
      <c r="O173" s="113"/>
      <c r="P173" s="113"/>
      <c r="Q173" s="113"/>
      <c r="R173" s="113">
        <f>SUM(J173:P173)</f>
        <v>2850</v>
      </c>
      <c r="S173" s="113"/>
      <c r="T173" s="214">
        <f>SUM(Q173:S173)</f>
        <v>2850</v>
      </c>
      <c r="U173" s="115"/>
      <c r="V173" s="112"/>
      <c r="W173" s="113"/>
      <c r="X173" s="113"/>
      <c r="Y173" s="113"/>
      <c r="Z173" s="113"/>
      <c r="AA173" s="113"/>
      <c r="AB173" s="113"/>
      <c r="AC173" s="161">
        <f>SUM(V173:AB173)</f>
        <v>0</v>
      </c>
      <c r="AD173" s="457"/>
      <c r="AE173" s="216">
        <f>SUM(AC173:AD173)</f>
        <v>0</v>
      </c>
      <c r="AF173" s="71" t="s">
        <v>203</v>
      </c>
    </row>
    <row r="174" spans="1:32" ht="69.75" outlineLevel="2" x14ac:dyDescent="0.35">
      <c r="A174" s="91">
        <v>821</v>
      </c>
      <c r="B174" s="392">
        <v>3902</v>
      </c>
      <c r="C174" s="92" t="s">
        <v>204</v>
      </c>
      <c r="D174" s="458"/>
      <c r="E174" s="459"/>
      <c r="F174" s="459">
        <f t="shared" ref="F174:F183" si="102">E174+I174</f>
        <v>50</v>
      </c>
      <c r="G174" s="460">
        <f t="shared" ref="G174:G191" si="103">T174</f>
        <v>50</v>
      </c>
      <c r="H174" s="95">
        <f t="shared" si="101"/>
        <v>0</v>
      </c>
      <c r="I174" s="111">
        <f t="shared" ref="I174:I191" si="104">SUM(G174:H174)</f>
        <v>50</v>
      </c>
      <c r="J174" s="461">
        <v>50</v>
      </c>
      <c r="K174" s="114"/>
      <c r="L174" s="114"/>
      <c r="M174" s="114"/>
      <c r="N174" s="114"/>
      <c r="O174" s="114"/>
      <c r="P174" s="114"/>
      <c r="Q174" s="114"/>
      <c r="R174" s="114">
        <f t="shared" ref="R174:R191" si="105">SUM(J174:P174)</f>
        <v>50</v>
      </c>
      <c r="S174" s="114"/>
      <c r="T174" s="101">
        <f t="shared" ref="T174:T191" si="106">SUM(Q174:S174)</f>
        <v>50</v>
      </c>
      <c r="U174" s="462"/>
      <c r="V174" s="461"/>
      <c r="W174" s="114"/>
      <c r="X174" s="114"/>
      <c r="Y174" s="114"/>
      <c r="Z174" s="114"/>
      <c r="AA174" s="114"/>
      <c r="AB174" s="114"/>
      <c r="AC174" s="100">
        <f t="shared" ref="AC174:AC183" si="107">SUM(V174:AB174)</f>
        <v>0</v>
      </c>
      <c r="AD174" s="117"/>
      <c r="AE174" s="101">
        <f t="shared" ref="AE174:AE183" si="108">SUM(AC174:AD174)</f>
        <v>0</v>
      </c>
      <c r="AF174" s="71" t="s">
        <v>205</v>
      </c>
    </row>
    <row r="175" spans="1:32" ht="69.75" outlineLevel="2" x14ac:dyDescent="0.35">
      <c r="A175" s="91">
        <v>821</v>
      </c>
      <c r="B175" s="124">
        <v>3903</v>
      </c>
      <c r="C175" s="107" t="s">
        <v>206</v>
      </c>
      <c r="D175" s="454"/>
      <c r="E175" s="455"/>
      <c r="F175" s="455">
        <f t="shared" si="102"/>
        <v>150</v>
      </c>
      <c r="G175" s="119">
        <f t="shared" si="103"/>
        <v>0</v>
      </c>
      <c r="H175" s="110">
        <f t="shared" si="101"/>
        <v>150</v>
      </c>
      <c r="I175" s="111">
        <f t="shared" si="104"/>
        <v>150</v>
      </c>
      <c r="J175" s="112"/>
      <c r="K175" s="113"/>
      <c r="L175" s="113"/>
      <c r="M175" s="113"/>
      <c r="N175" s="113"/>
      <c r="O175" s="113"/>
      <c r="P175" s="113"/>
      <c r="Q175" s="114"/>
      <c r="R175" s="114">
        <f t="shared" si="105"/>
        <v>0</v>
      </c>
      <c r="S175" s="113"/>
      <c r="T175" s="101">
        <f t="shared" si="106"/>
        <v>0</v>
      </c>
      <c r="U175" s="115"/>
      <c r="V175" s="112">
        <v>150</v>
      </c>
      <c r="W175" s="113"/>
      <c r="X175" s="113"/>
      <c r="Y175" s="113"/>
      <c r="Z175" s="113"/>
      <c r="AA175" s="113"/>
      <c r="AB175" s="114"/>
      <c r="AC175" s="100">
        <f t="shared" si="107"/>
        <v>150</v>
      </c>
      <c r="AD175" s="117"/>
      <c r="AE175" s="101">
        <f t="shared" si="108"/>
        <v>150</v>
      </c>
      <c r="AF175" s="71" t="s">
        <v>207</v>
      </c>
    </row>
    <row r="176" spans="1:32" ht="93" outlineLevel="2" x14ac:dyDescent="0.35">
      <c r="A176" s="91">
        <v>821</v>
      </c>
      <c r="B176" s="106">
        <v>3073</v>
      </c>
      <c r="C176" s="107" t="s">
        <v>208</v>
      </c>
      <c r="D176" s="454">
        <v>34710</v>
      </c>
      <c r="E176" s="455">
        <v>29000</v>
      </c>
      <c r="F176" s="455">
        <f t="shared" si="102"/>
        <v>35000</v>
      </c>
      <c r="G176" s="119">
        <f t="shared" si="103"/>
        <v>6000</v>
      </c>
      <c r="H176" s="110">
        <f t="shared" si="101"/>
        <v>0</v>
      </c>
      <c r="I176" s="111">
        <f t="shared" si="104"/>
        <v>6000</v>
      </c>
      <c r="J176" s="112"/>
      <c r="K176" s="113"/>
      <c r="L176" s="113"/>
      <c r="M176" s="113"/>
      <c r="N176" s="113"/>
      <c r="O176" s="113"/>
      <c r="P176" s="113"/>
      <c r="Q176" s="114"/>
      <c r="R176" s="114">
        <f t="shared" si="105"/>
        <v>0</v>
      </c>
      <c r="S176" s="113">
        <v>6000</v>
      </c>
      <c r="T176" s="101">
        <f t="shared" si="106"/>
        <v>6000</v>
      </c>
      <c r="U176" s="115"/>
      <c r="V176" s="112"/>
      <c r="W176" s="113"/>
      <c r="X176" s="113"/>
      <c r="Y176" s="113"/>
      <c r="Z176" s="113"/>
      <c r="AA176" s="113"/>
      <c r="AB176" s="114"/>
      <c r="AC176" s="100">
        <f t="shared" si="107"/>
        <v>0</v>
      </c>
      <c r="AD176" s="117"/>
      <c r="AE176" s="101">
        <f t="shared" si="108"/>
        <v>0</v>
      </c>
      <c r="AF176" s="71" t="s">
        <v>209</v>
      </c>
    </row>
    <row r="177" spans="1:32" ht="69.75" outlineLevel="2" x14ac:dyDescent="0.35">
      <c r="A177" s="91">
        <v>821</v>
      </c>
      <c r="B177" s="124">
        <v>3904</v>
      </c>
      <c r="C177" s="107" t="s">
        <v>210</v>
      </c>
      <c r="D177" s="454"/>
      <c r="E177" s="455"/>
      <c r="F177" s="455">
        <f t="shared" si="102"/>
        <v>4000</v>
      </c>
      <c r="G177" s="119">
        <f t="shared" si="103"/>
        <v>4000</v>
      </c>
      <c r="H177" s="110">
        <f t="shared" si="101"/>
        <v>0</v>
      </c>
      <c r="I177" s="111">
        <f t="shared" si="104"/>
        <v>4000</v>
      </c>
      <c r="J177" s="112">
        <v>3058</v>
      </c>
      <c r="K177" s="113"/>
      <c r="L177" s="113"/>
      <c r="M177" s="113">
        <v>942</v>
      </c>
      <c r="N177" s="113"/>
      <c r="O177" s="113"/>
      <c r="P177" s="113"/>
      <c r="Q177" s="114"/>
      <c r="R177" s="114">
        <f t="shared" si="105"/>
        <v>4000</v>
      </c>
      <c r="S177" s="113"/>
      <c r="T177" s="101">
        <f t="shared" si="106"/>
        <v>4000</v>
      </c>
      <c r="U177" s="115"/>
      <c r="V177" s="112"/>
      <c r="W177" s="113"/>
      <c r="X177" s="113"/>
      <c r="Y177" s="113"/>
      <c r="Z177" s="113"/>
      <c r="AA177" s="113"/>
      <c r="AB177" s="114"/>
      <c r="AC177" s="100">
        <f t="shared" si="107"/>
        <v>0</v>
      </c>
      <c r="AD177" s="117"/>
      <c r="AE177" s="101">
        <f t="shared" si="108"/>
        <v>0</v>
      </c>
      <c r="AF177" s="71" t="s">
        <v>211</v>
      </c>
    </row>
    <row r="178" spans="1:32" ht="45" customHeight="1" outlineLevel="2" x14ac:dyDescent="0.35">
      <c r="A178" s="91">
        <v>821</v>
      </c>
      <c r="B178" s="124">
        <v>3905</v>
      </c>
      <c r="C178" s="107" t="s">
        <v>212</v>
      </c>
      <c r="D178" s="454"/>
      <c r="E178" s="455"/>
      <c r="F178" s="455">
        <f t="shared" si="102"/>
        <v>500</v>
      </c>
      <c r="G178" s="119">
        <f t="shared" si="103"/>
        <v>500</v>
      </c>
      <c r="H178" s="110">
        <f t="shared" si="101"/>
        <v>0</v>
      </c>
      <c r="I178" s="111">
        <f t="shared" si="104"/>
        <v>500</v>
      </c>
      <c r="J178" s="112">
        <v>500</v>
      </c>
      <c r="K178" s="113"/>
      <c r="L178" s="113"/>
      <c r="M178" s="113"/>
      <c r="N178" s="113"/>
      <c r="O178" s="113"/>
      <c r="P178" s="113"/>
      <c r="Q178" s="114"/>
      <c r="R178" s="114">
        <f t="shared" si="105"/>
        <v>500</v>
      </c>
      <c r="S178" s="113"/>
      <c r="T178" s="101">
        <f t="shared" si="106"/>
        <v>500</v>
      </c>
      <c r="U178" s="115"/>
      <c r="V178" s="112"/>
      <c r="W178" s="113"/>
      <c r="X178" s="113"/>
      <c r="Y178" s="113"/>
      <c r="Z178" s="113"/>
      <c r="AA178" s="113"/>
      <c r="AB178" s="114"/>
      <c r="AC178" s="100">
        <f t="shared" si="107"/>
        <v>0</v>
      </c>
      <c r="AD178" s="117"/>
      <c r="AE178" s="101">
        <f t="shared" si="108"/>
        <v>0</v>
      </c>
      <c r="AF178" s="71" t="s">
        <v>213</v>
      </c>
    </row>
    <row r="179" spans="1:32" ht="69.75" outlineLevel="2" x14ac:dyDescent="0.35">
      <c r="A179" s="91">
        <v>821</v>
      </c>
      <c r="B179" s="124">
        <v>3906</v>
      </c>
      <c r="C179" s="139" t="s">
        <v>214</v>
      </c>
      <c r="D179" s="454"/>
      <c r="E179" s="455"/>
      <c r="F179" s="455">
        <f t="shared" si="102"/>
        <v>210</v>
      </c>
      <c r="G179" s="119">
        <f t="shared" si="103"/>
        <v>210</v>
      </c>
      <c r="H179" s="110">
        <f>AE179</f>
        <v>0</v>
      </c>
      <c r="I179" s="111">
        <f t="shared" si="104"/>
        <v>210</v>
      </c>
      <c r="J179" s="112">
        <v>210</v>
      </c>
      <c r="K179" s="113"/>
      <c r="L179" s="113"/>
      <c r="M179" s="113"/>
      <c r="N179" s="113"/>
      <c r="O179" s="113"/>
      <c r="P179" s="113"/>
      <c r="Q179" s="114"/>
      <c r="R179" s="114">
        <f t="shared" si="105"/>
        <v>210</v>
      </c>
      <c r="S179" s="113"/>
      <c r="T179" s="101">
        <f t="shared" si="106"/>
        <v>210</v>
      </c>
      <c r="U179" s="115"/>
      <c r="V179" s="112"/>
      <c r="W179" s="113"/>
      <c r="X179" s="113"/>
      <c r="Y179" s="113"/>
      <c r="Z179" s="113"/>
      <c r="AA179" s="113"/>
      <c r="AB179" s="114"/>
      <c r="AC179" s="100">
        <f t="shared" si="107"/>
        <v>0</v>
      </c>
      <c r="AD179" s="117"/>
      <c r="AE179" s="101">
        <f t="shared" si="108"/>
        <v>0</v>
      </c>
      <c r="AF179" s="71" t="s">
        <v>215</v>
      </c>
    </row>
    <row r="180" spans="1:32" ht="45" customHeight="1" outlineLevel="2" x14ac:dyDescent="0.35">
      <c r="A180" s="91">
        <v>821</v>
      </c>
      <c r="B180" s="124">
        <v>3907</v>
      </c>
      <c r="C180" s="139" t="s">
        <v>216</v>
      </c>
      <c r="D180" s="454"/>
      <c r="E180" s="455"/>
      <c r="F180" s="455">
        <f t="shared" si="102"/>
        <v>447</v>
      </c>
      <c r="G180" s="119">
        <f t="shared" si="103"/>
        <v>0</v>
      </c>
      <c r="H180" s="110">
        <f>AE180</f>
        <v>447</v>
      </c>
      <c r="I180" s="111">
        <f t="shared" si="104"/>
        <v>447</v>
      </c>
      <c r="J180" s="112"/>
      <c r="K180" s="113"/>
      <c r="L180" s="113"/>
      <c r="M180" s="113"/>
      <c r="N180" s="113"/>
      <c r="O180" s="113"/>
      <c r="P180" s="113"/>
      <c r="Q180" s="114"/>
      <c r="R180" s="114">
        <f t="shared" si="105"/>
        <v>0</v>
      </c>
      <c r="S180" s="113"/>
      <c r="T180" s="101">
        <f t="shared" si="106"/>
        <v>0</v>
      </c>
      <c r="U180" s="115"/>
      <c r="V180" s="112">
        <v>447</v>
      </c>
      <c r="W180" s="113"/>
      <c r="X180" s="113"/>
      <c r="Y180" s="113"/>
      <c r="Z180" s="113"/>
      <c r="AA180" s="113"/>
      <c r="AB180" s="114"/>
      <c r="AC180" s="100">
        <f t="shared" si="107"/>
        <v>447</v>
      </c>
      <c r="AD180" s="117"/>
      <c r="AE180" s="101">
        <f t="shared" si="108"/>
        <v>447</v>
      </c>
      <c r="AF180" s="71" t="s">
        <v>217</v>
      </c>
    </row>
    <row r="181" spans="1:32" ht="45" customHeight="1" outlineLevel="2" x14ac:dyDescent="0.35">
      <c r="A181" s="91">
        <v>821</v>
      </c>
      <c r="B181" s="124"/>
      <c r="C181" s="139" t="s">
        <v>218</v>
      </c>
      <c r="D181" s="454"/>
      <c r="E181" s="455"/>
      <c r="F181" s="455">
        <f t="shared" si="102"/>
        <v>340</v>
      </c>
      <c r="G181" s="119">
        <f t="shared" si="103"/>
        <v>0</v>
      </c>
      <c r="H181" s="110">
        <f>AE181</f>
        <v>340</v>
      </c>
      <c r="I181" s="111">
        <f t="shared" si="104"/>
        <v>340</v>
      </c>
      <c r="J181" s="112"/>
      <c r="K181" s="113"/>
      <c r="L181" s="113"/>
      <c r="M181" s="113"/>
      <c r="N181" s="113"/>
      <c r="O181" s="113"/>
      <c r="P181" s="113"/>
      <c r="Q181" s="114"/>
      <c r="R181" s="114">
        <f t="shared" si="105"/>
        <v>0</v>
      </c>
      <c r="S181" s="113"/>
      <c r="T181" s="101">
        <f t="shared" si="106"/>
        <v>0</v>
      </c>
      <c r="U181" s="115"/>
      <c r="V181" s="112">
        <v>340</v>
      </c>
      <c r="W181" s="113"/>
      <c r="X181" s="113"/>
      <c r="Y181" s="113"/>
      <c r="Z181" s="113"/>
      <c r="AA181" s="113"/>
      <c r="AB181" s="114"/>
      <c r="AC181" s="100">
        <f t="shared" si="107"/>
        <v>340</v>
      </c>
      <c r="AD181" s="117"/>
      <c r="AE181" s="101">
        <f t="shared" si="108"/>
        <v>340</v>
      </c>
      <c r="AF181" s="71" t="s">
        <v>219</v>
      </c>
    </row>
    <row r="182" spans="1:32" ht="45" customHeight="1" outlineLevel="2" x14ac:dyDescent="0.35">
      <c r="A182" s="91">
        <v>821</v>
      </c>
      <c r="B182" s="106">
        <v>3378</v>
      </c>
      <c r="C182" s="139" t="s">
        <v>220</v>
      </c>
      <c r="D182" s="454">
        <v>163</v>
      </c>
      <c r="E182" s="455">
        <v>163</v>
      </c>
      <c r="F182" s="455">
        <f t="shared" si="102"/>
        <v>513</v>
      </c>
      <c r="G182" s="119">
        <f t="shared" si="103"/>
        <v>0</v>
      </c>
      <c r="H182" s="110">
        <f>AE182</f>
        <v>350</v>
      </c>
      <c r="I182" s="111">
        <f t="shared" si="104"/>
        <v>350</v>
      </c>
      <c r="J182" s="112"/>
      <c r="K182" s="113"/>
      <c r="L182" s="113"/>
      <c r="M182" s="113"/>
      <c r="N182" s="113"/>
      <c r="O182" s="113"/>
      <c r="P182" s="113"/>
      <c r="Q182" s="114"/>
      <c r="R182" s="114">
        <f t="shared" si="105"/>
        <v>0</v>
      </c>
      <c r="S182" s="113"/>
      <c r="T182" s="101">
        <f t="shared" si="106"/>
        <v>0</v>
      </c>
      <c r="U182" s="115"/>
      <c r="V182" s="112">
        <v>350</v>
      </c>
      <c r="W182" s="113"/>
      <c r="X182" s="113"/>
      <c r="Y182" s="113"/>
      <c r="Z182" s="113"/>
      <c r="AA182" s="113"/>
      <c r="AB182" s="114"/>
      <c r="AC182" s="100">
        <f t="shared" si="107"/>
        <v>350</v>
      </c>
      <c r="AD182" s="117"/>
      <c r="AE182" s="101">
        <f t="shared" si="108"/>
        <v>350</v>
      </c>
      <c r="AF182" s="71" t="s">
        <v>221</v>
      </c>
    </row>
    <row r="183" spans="1:32" ht="69.75" outlineLevel="2" x14ac:dyDescent="0.35">
      <c r="A183" s="91">
        <v>821</v>
      </c>
      <c r="B183" s="124">
        <v>3908</v>
      </c>
      <c r="C183" s="139" t="s">
        <v>222</v>
      </c>
      <c r="D183" s="454"/>
      <c r="E183" s="455"/>
      <c r="F183" s="455">
        <f t="shared" si="102"/>
        <v>800</v>
      </c>
      <c r="G183" s="119">
        <f t="shared" si="103"/>
        <v>0</v>
      </c>
      <c r="H183" s="110">
        <f>AE183</f>
        <v>800</v>
      </c>
      <c r="I183" s="111">
        <f t="shared" si="104"/>
        <v>800</v>
      </c>
      <c r="J183" s="112"/>
      <c r="K183" s="113"/>
      <c r="L183" s="113"/>
      <c r="M183" s="113"/>
      <c r="N183" s="113"/>
      <c r="O183" s="113"/>
      <c r="P183" s="113"/>
      <c r="Q183" s="114"/>
      <c r="R183" s="114">
        <f t="shared" si="105"/>
        <v>0</v>
      </c>
      <c r="S183" s="113"/>
      <c r="T183" s="101">
        <f t="shared" si="106"/>
        <v>0</v>
      </c>
      <c r="U183" s="115"/>
      <c r="V183" s="112">
        <v>800</v>
      </c>
      <c r="W183" s="113"/>
      <c r="X183" s="113"/>
      <c r="Y183" s="113"/>
      <c r="Z183" s="113"/>
      <c r="AA183" s="113"/>
      <c r="AB183" s="114"/>
      <c r="AC183" s="100">
        <f t="shared" si="107"/>
        <v>800</v>
      </c>
      <c r="AD183" s="117"/>
      <c r="AE183" s="101">
        <f t="shared" si="108"/>
        <v>800</v>
      </c>
      <c r="AF183" s="71" t="s">
        <v>223</v>
      </c>
    </row>
    <row r="184" spans="1:32" ht="45" customHeight="1" outlineLevel="2" x14ac:dyDescent="0.35">
      <c r="A184" s="105">
        <v>821</v>
      </c>
      <c r="B184" s="124">
        <v>3909</v>
      </c>
      <c r="C184" s="139" t="s">
        <v>224</v>
      </c>
      <c r="D184" s="454"/>
      <c r="E184" s="455"/>
      <c r="F184" s="455">
        <f>E184+I184</f>
        <v>500</v>
      </c>
      <c r="G184" s="119">
        <f t="shared" si="103"/>
        <v>0</v>
      </c>
      <c r="H184" s="110">
        <f t="shared" si="101"/>
        <v>500</v>
      </c>
      <c r="I184" s="456">
        <f t="shared" si="104"/>
        <v>500</v>
      </c>
      <c r="J184" s="112"/>
      <c r="K184" s="113"/>
      <c r="L184" s="113"/>
      <c r="M184" s="113"/>
      <c r="N184" s="113"/>
      <c r="O184" s="113"/>
      <c r="P184" s="113"/>
      <c r="Q184" s="113"/>
      <c r="R184" s="113">
        <f t="shared" si="105"/>
        <v>0</v>
      </c>
      <c r="S184" s="113"/>
      <c r="T184" s="214">
        <f t="shared" si="106"/>
        <v>0</v>
      </c>
      <c r="U184" s="115"/>
      <c r="V184" s="112">
        <v>500</v>
      </c>
      <c r="W184" s="113"/>
      <c r="X184" s="113"/>
      <c r="Y184" s="113"/>
      <c r="Z184" s="113"/>
      <c r="AA184" s="113"/>
      <c r="AB184" s="113"/>
      <c r="AC184" s="161">
        <f>SUM(V184:AB184)</f>
        <v>500</v>
      </c>
      <c r="AD184" s="457"/>
      <c r="AE184" s="216">
        <f>SUM(AC184:AD184)</f>
        <v>500</v>
      </c>
      <c r="AF184" s="71"/>
    </row>
    <row r="185" spans="1:32" ht="93" outlineLevel="2" x14ac:dyDescent="0.35">
      <c r="A185" s="105">
        <v>821</v>
      </c>
      <c r="B185" s="106">
        <v>3770</v>
      </c>
      <c r="C185" s="139" t="s">
        <v>225</v>
      </c>
      <c r="D185" s="454">
        <v>770</v>
      </c>
      <c r="E185" s="116"/>
      <c r="F185" s="455">
        <f t="shared" ref="F185:F191" si="109">E185+I185</f>
        <v>300</v>
      </c>
      <c r="G185" s="119">
        <f t="shared" si="103"/>
        <v>300</v>
      </c>
      <c r="H185" s="110">
        <f t="shared" si="101"/>
        <v>0</v>
      </c>
      <c r="I185" s="456">
        <f t="shared" si="104"/>
        <v>300</v>
      </c>
      <c r="J185" s="113">
        <v>300</v>
      </c>
      <c r="K185" s="113"/>
      <c r="L185" s="113"/>
      <c r="M185" s="113"/>
      <c r="N185" s="113"/>
      <c r="O185" s="113"/>
      <c r="P185" s="113"/>
      <c r="Q185" s="113"/>
      <c r="R185" s="113">
        <f t="shared" si="105"/>
        <v>300</v>
      </c>
      <c r="S185" s="113"/>
      <c r="T185" s="214">
        <f t="shared" si="106"/>
        <v>300</v>
      </c>
      <c r="U185" s="457"/>
      <c r="V185" s="112"/>
      <c r="W185" s="113"/>
      <c r="X185" s="113"/>
      <c r="Y185" s="113"/>
      <c r="Z185" s="113"/>
      <c r="AA185" s="113"/>
      <c r="AB185" s="113"/>
      <c r="AC185" s="161"/>
      <c r="AD185" s="113"/>
      <c r="AE185" s="216"/>
      <c r="AF185" s="156" t="s">
        <v>226</v>
      </c>
    </row>
    <row r="186" spans="1:32" ht="45" customHeight="1" outlineLevel="2" x14ac:dyDescent="0.35">
      <c r="A186" s="105">
        <v>821</v>
      </c>
      <c r="B186" s="124">
        <v>3910</v>
      </c>
      <c r="C186" s="139" t="s">
        <v>227</v>
      </c>
      <c r="D186" s="454"/>
      <c r="E186" s="116"/>
      <c r="F186" s="455">
        <f t="shared" si="109"/>
        <v>250</v>
      </c>
      <c r="G186" s="119">
        <f t="shared" si="103"/>
        <v>250</v>
      </c>
      <c r="H186" s="110">
        <f t="shared" si="101"/>
        <v>0</v>
      </c>
      <c r="I186" s="456">
        <f t="shared" si="104"/>
        <v>250</v>
      </c>
      <c r="J186" s="113">
        <v>250</v>
      </c>
      <c r="K186" s="113"/>
      <c r="L186" s="113"/>
      <c r="M186" s="113"/>
      <c r="N186" s="113"/>
      <c r="O186" s="113"/>
      <c r="P186" s="113"/>
      <c r="Q186" s="113"/>
      <c r="R186" s="113">
        <f t="shared" si="105"/>
        <v>250</v>
      </c>
      <c r="S186" s="113"/>
      <c r="T186" s="214">
        <f t="shared" si="106"/>
        <v>250</v>
      </c>
      <c r="U186" s="457"/>
      <c r="V186" s="112"/>
      <c r="W186" s="113"/>
      <c r="X186" s="113"/>
      <c r="Y186" s="113"/>
      <c r="Z186" s="113"/>
      <c r="AA186" s="113"/>
      <c r="AB186" s="113"/>
      <c r="AC186" s="161"/>
      <c r="AD186" s="113"/>
      <c r="AE186" s="161"/>
      <c r="AF186" s="156" t="s">
        <v>228</v>
      </c>
    </row>
    <row r="187" spans="1:32" ht="46.5" outlineLevel="2" x14ac:dyDescent="0.35">
      <c r="A187" s="105">
        <v>821</v>
      </c>
      <c r="B187" s="106">
        <v>3783</v>
      </c>
      <c r="C187" s="139" t="s">
        <v>229</v>
      </c>
      <c r="D187" s="454">
        <v>500</v>
      </c>
      <c r="E187" s="116">
        <v>500</v>
      </c>
      <c r="F187" s="455">
        <f t="shared" si="109"/>
        <v>500</v>
      </c>
      <c r="G187" s="119">
        <f t="shared" si="103"/>
        <v>0</v>
      </c>
      <c r="H187" s="110">
        <f t="shared" si="101"/>
        <v>0</v>
      </c>
      <c r="I187" s="456">
        <f t="shared" si="104"/>
        <v>0</v>
      </c>
      <c r="J187" s="113"/>
      <c r="K187" s="113"/>
      <c r="L187" s="113"/>
      <c r="M187" s="113"/>
      <c r="N187" s="113"/>
      <c r="O187" s="113"/>
      <c r="P187" s="113"/>
      <c r="Q187" s="113"/>
      <c r="R187" s="113">
        <f t="shared" si="105"/>
        <v>0</v>
      </c>
      <c r="S187" s="113"/>
      <c r="T187" s="214">
        <f t="shared" si="106"/>
        <v>0</v>
      </c>
      <c r="U187" s="457"/>
      <c r="V187" s="112"/>
      <c r="W187" s="113"/>
      <c r="X187" s="113"/>
      <c r="Y187" s="113"/>
      <c r="Z187" s="113"/>
      <c r="AA187" s="113"/>
      <c r="AB187" s="113"/>
      <c r="AC187" s="161"/>
      <c r="AD187" s="113"/>
      <c r="AE187" s="161"/>
      <c r="AF187" s="156" t="s">
        <v>230</v>
      </c>
    </row>
    <row r="188" spans="1:32" ht="47.25" customHeight="1" outlineLevel="2" x14ac:dyDescent="0.35">
      <c r="A188" s="105">
        <v>821</v>
      </c>
      <c r="B188" s="124">
        <v>3911</v>
      </c>
      <c r="C188" s="139" t="s">
        <v>231</v>
      </c>
      <c r="D188" s="454"/>
      <c r="E188" s="116"/>
      <c r="F188" s="455">
        <f t="shared" si="109"/>
        <v>262</v>
      </c>
      <c r="G188" s="119">
        <f t="shared" si="103"/>
        <v>262</v>
      </c>
      <c r="H188" s="110">
        <f t="shared" si="101"/>
        <v>0</v>
      </c>
      <c r="I188" s="456">
        <f t="shared" si="104"/>
        <v>262</v>
      </c>
      <c r="J188" s="113">
        <v>262</v>
      </c>
      <c r="K188" s="113"/>
      <c r="L188" s="113"/>
      <c r="M188" s="113"/>
      <c r="N188" s="113"/>
      <c r="O188" s="113"/>
      <c r="P188" s="113"/>
      <c r="Q188" s="113"/>
      <c r="R188" s="113">
        <f t="shared" si="105"/>
        <v>262</v>
      </c>
      <c r="S188" s="113"/>
      <c r="T188" s="214">
        <f t="shared" si="106"/>
        <v>262</v>
      </c>
      <c r="U188" s="457"/>
      <c r="V188" s="112"/>
      <c r="W188" s="113"/>
      <c r="X188" s="113"/>
      <c r="Y188" s="113"/>
      <c r="Z188" s="113"/>
      <c r="AA188" s="113"/>
      <c r="AB188" s="113"/>
      <c r="AC188" s="161"/>
      <c r="AD188" s="113"/>
      <c r="AE188" s="161"/>
      <c r="AF188" s="156" t="s">
        <v>232</v>
      </c>
    </row>
    <row r="189" spans="1:32" ht="69.75" outlineLevel="2" x14ac:dyDescent="0.35">
      <c r="A189" s="105">
        <v>821</v>
      </c>
      <c r="B189" s="106">
        <v>3487</v>
      </c>
      <c r="C189" s="139" t="s">
        <v>233</v>
      </c>
      <c r="D189" s="454">
        <v>100</v>
      </c>
      <c r="E189" s="116">
        <v>100</v>
      </c>
      <c r="F189" s="455">
        <f t="shared" si="109"/>
        <v>75</v>
      </c>
      <c r="G189" s="119">
        <f t="shared" si="103"/>
        <v>-25</v>
      </c>
      <c r="H189" s="110">
        <f t="shared" si="101"/>
        <v>0</v>
      </c>
      <c r="I189" s="456">
        <f t="shared" si="104"/>
        <v>-25</v>
      </c>
      <c r="J189" s="113">
        <v>-25</v>
      </c>
      <c r="K189" s="113"/>
      <c r="L189" s="113"/>
      <c r="M189" s="113"/>
      <c r="N189" s="113"/>
      <c r="O189" s="113"/>
      <c r="P189" s="113"/>
      <c r="Q189" s="113"/>
      <c r="R189" s="113">
        <f t="shared" si="105"/>
        <v>-25</v>
      </c>
      <c r="S189" s="113"/>
      <c r="T189" s="214">
        <f t="shared" si="106"/>
        <v>-25</v>
      </c>
      <c r="U189" s="457"/>
      <c r="V189" s="112"/>
      <c r="W189" s="113"/>
      <c r="X189" s="113"/>
      <c r="Y189" s="113"/>
      <c r="Z189" s="113"/>
      <c r="AA189" s="113"/>
      <c r="AB189" s="113"/>
      <c r="AC189" s="161"/>
      <c r="AD189" s="113"/>
      <c r="AE189" s="161"/>
      <c r="AF189" s="156" t="s">
        <v>234</v>
      </c>
    </row>
    <row r="190" spans="1:32" ht="69.75" outlineLevel="2" x14ac:dyDescent="0.35">
      <c r="A190" s="105">
        <v>821</v>
      </c>
      <c r="B190" s="106">
        <v>2759</v>
      </c>
      <c r="C190" s="139" t="s">
        <v>235</v>
      </c>
      <c r="D190" s="454">
        <v>740</v>
      </c>
      <c r="E190" s="116">
        <v>740</v>
      </c>
      <c r="F190" s="455">
        <f t="shared" si="109"/>
        <v>593</v>
      </c>
      <c r="G190" s="119">
        <f t="shared" si="103"/>
        <v>-147</v>
      </c>
      <c r="H190" s="110">
        <f t="shared" si="101"/>
        <v>0</v>
      </c>
      <c r="I190" s="456">
        <f t="shared" si="104"/>
        <v>-147</v>
      </c>
      <c r="J190" s="113">
        <v>-147</v>
      </c>
      <c r="K190" s="113"/>
      <c r="L190" s="113"/>
      <c r="M190" s="113"/>
      <c r="N190" s="113"/>
      <c r="O190" s="113"/>
      <c r="P190" s="113"/>
      <c r="Q190" s="113"/>
      <c r="R190" s="113">
        <f t="shared" si="105"/>
        <v>-147</v>
      </c>
      <c r="S190" s="113"/>
      <c r="T190" s="214">
        <f t="shared" si="106"/>
        <v>-147</v>
      </c>
      <c r="U190" s="457"/>
      <c r="V190" s="112"/>
      <c r="W190" s="113"/>
      <c r="X190" s="113"/>
      <c r="Y190" s="113"/>
      <c r="Z190" s="113"/>
      <c r="AA190" s="113"/>
      <c r="AB190" s="113"/>
      <c r="AC190" s="161"/>
      <c r="AD190" s="113"/>
      <c r="AE190" s="161"/>
      <c r="AF190" s="156" t="s">
        <v>234</v>
      </c>
    </row>
    <row r="191" spans="1:32" ht="70.5" outlineLevel="2" thickBot="1" x14ac:dyDescent="0.4">
      <c r="A191" s="171">
        <v>821</v>
      </c>
      <c r="B191" s="172">
        <v>3566</v>
      </c>
      <c r="C191" s="197" t="s">
        <v>236</v>
      </c>
      <c r="D191" s="463">
        <v>100</v>
      </c>
      <c r="E191" s="464">
        <v>100</v>
      </c>
      <c r="F191" s="465">
        <f t="shared" si="109"/>
        <v>10</v>
      </c>
      <c r="G191" s="466">
        <f t="shared" si="103"/>
        <v>-90</v>
      </c>
      <c r="H191" s="176">
        <f t="shared" si="101"/>
        <v>0</v>
      </c>
      <c r="I191" s="467">
        <f t="shared" si="104"/>
        <v>-90</v>
      </c>
      <c r="J191" s="468">
        <v>-90</v>
      </c>
      <c r="K191" s="468"/>
      <c r="L191" s="468"/>
      <c r="M191" s="468"/>
      <c r="N191" s="468"/>
      <c r="O191" s="468"/>
      <c r="P191" s="468"/>
      <c r="Q191" s="468"/>
      <c r="R191" s="468">
        <f t="shared" si="105"/>
        <v>-90</v>
      </c>
      <c r="S191" s="468"/>
      <c r="T191" s="181">
        <f t="shared" si="106"/>
        <v>-90</v>
      </c>
      <c r="U191" s="469"/>
      <c r="V191" s="470"/>
      <c r="W191" s="468"/>
      <c r="X191" s="468"/>
      <c r="Y191" s="468"/>
      <c r="Z191" s="468"/>
      <c r="AA191" s="468"/>
      <c r="AB191" s="468"/>
      <c r="AC191" s="180"/>
      <c r="AD191" s="468"/>
      <c r="AE191" s="180"/>
      <c r="AF191" s="156" t="s">
        <v>234</v>
      </c>
    </row>
    <row r="192" spans="1:32" ht="45" customHeight="1" outlineLevel="2" thickBot="1" x14ac:dyDescent="0.4">
      <c r="A192" s="558" t="s">
        <v>237</v>
      </c>
      <c r="B192" s="559"/>
      <c r="C192" s="559"/>
      <c r="D192" s="155">
        <f t="shared" ref="D192:AD192" si="110">SUBTOTAL(9,D169:D191)</f>
        <v>54161</v>
      </c>
      <c r="E192" s="155">
        <f t="shared" si="110"/>
        <v>46695</v>
      </c>
      <c r="F192" s="155">
        <f t="shared" si="110"/>
        <v>72862</v>
      </c>
      <c r="G192" s="155">
        <f t="shared" si="110"/>
        <v>21580</v>
      </c>
      <c r="H192" s="155">
        <f t="shared" si="110"/>
        <v>4587</v>
      </c>
      <c r="I192" s="155">
        <f t="shared" si="110"/>
        <v>26167</v>
      </c>
      <c r="J192" s="155">
        <f t="shared" si="110"/>
        <v>8318</v>
      </c>
      <c r="K192" s="155">
        <f t="shared" si="110"/>
        <v>0</v>
      </c>
      <c r="L192" s="155">
        <f t="shared" si="110"/>
        <v>0</v>
      </c>
      <c r="M192" s="155">
        <f t="shared" si="110"/>
        <v>7262</v>
      </c>
      <c r="N192" s="155">
        <f t="shared" si="110"/>
        <v>0</v>
      </c>
      <c r="O192" s="155">
        <f t="shared" si="110"/>
        <v>0</v>
      </c>
      <c r="P192" s="155">
        <f t="shared" si="110"/>
        <v>0</v>
      </c>
      <c r="Q192" s="155">
        <f t="shared" si="110"/>
        <v>0</v>
      </c>
      <c r="R192" s="155">
        <f t="shared" si="110"/>
        <v>15580</v>
      </c>
      <c r="S192" s="155">
        <f t="shared" si="110"/>
        <v>6000</v>
      </c>
      <c r="T192" s="155">
        <f t="shared" si="110"/>
        <v>21580</v>
      </c>
      <c r="U192" s="155">
        <f t="shared" si="110"/>
        <v>0</v>
      </c>
      <c r="V192" s="155">
        <f t="shared" si="110"/>
        <v>4587</v>
      </c>
      <c r="W192" s="155">
        <f t="shared" si="110"/>
        <v>0</v>
      </c>
      <c r="X192" s="155">
        <f t="shared" si="110"/>
        <v>0</v>
      </c>
      <c r="Y192" s="155">
        <f t="shared" si="110"/>
        <v>0</v>
      </c>
      <c r="Z192" s="155">
        <f t="shared" si="110"/>
        <v>0</v>
      </c>
      <c r="AA192" s="155">
        <f t="shared" si="110"/>
        <v>0</v>
      </c>
      <c r="AB192" s="155">
        <f t="shared" si="110"/>
        <v>0</v>
      </c>
      <c r="AC192" s="155">
        <f t="shared" si="110"/>
        <v>4587</v>
      </c>
      <c r="AD192" s="155">
        <f t="shared" si="110"/>
        <v>0</v>
      </c>
      <c r="AE192" s="315">
        <f>SUBTOTAL(9,AE169:AE184)</f>
        <v>4587</v>
      </c>
      <c r="AF192" s="53"/>
    </row>
    <row r="193" spans="1:32" ht="45" customHeight="1" outlineLevel="2" thickBot="1" x14ac:dyDescent="0.4">
      <c r="A193" s="105">
        <v>823</v>
      </c>
      <c r="B193" s="106">
        <v>3786</v>
      </c>
      <c r="C193" s="471" t="s">
        <v>238</v>
      </c>
      <c r="D193" s="257">
        <v>750</v>
      </c>
      <c r="E193" s="167">
        <v>750</v>
      </c>
      <c r="F193" s="110">
        <f>E193+I193</f>
        <v>500</v>
      </c>
      <c r="G193" s="158">
        <f>T193</f>
        <v>-250</v>
      </c>
      <c r="H193" s="110">
        <f>AE193</f>
        <v>0</v>
      </c>
      <c r="I193" s="98">
        <f>SUM(G193:H193)</f>
        <v>-250</v>
      </c>
      <c r="J193" s="159">
        <v>-250</v>
      </c>
      <c r="K193" s="161"/>
      <c r="L193" s="161"/>
      <c r="M193" s="161"/>
      <c r="N193" s="161"/>
      <c r="O193" s="161"/>
      <c r="P193" s="161"/>
      <c r="Q193" s="100"/>
      <c r="R193" s="100">
        <f>SUM(J193:P193)</f>
        <v>-250</v>
      </c>
      <c r="S193" s="161"/>
      <c r="T193" s="101">
        <f>SUM(Q193:S193)</f>
        <v>-250</v>
      </c>
      <c r="U193" s="102"/>
      <c r="V193" s="159"/>
      <c r="W193" s="162"/>
      <c r="X193" s="161"/>
      <c r="Y193" s="161"/>
      <c r="Z193" s="161"/>
      <c r="AA193" s="161"/>
      <c r="AB193" s="161"/>
      <c r="AC193" s="100">
        <f>SUM(V193:AB193)</f>
        <v>0</v>
      </c>
      <c r="AD193" s="161"/>
      <c r="AE193" s="101">
        <f>SUM(AC193:AD193)</f>
        <v>0</v>
      </c>
      <c r="AF193" s="209" t="s">
        <v>239</v>
      </c>
    </row>
    <row r="194" spans="1:32" ht="45" hidden="1" customHeight="1" outlineLevel="2" x14ac:dyDescent="0.35">
      <c r="A194" s="105">
        <v>823</v>
      </c>
      <c r="B194" s="106"/>
      <c r="C194" s="472"/>
      <c r="D194" s="257"/>
      <c r="E194" s="167"/>
      <c r="F194" s="110">
        <f>E194+I194</f>
        <v>0</v>
      </c>
      <c r="G194" s="158">
        <f>T194</f>
        <v>0</v>
      </c>
      <c r="H194" s="110">
        <f>AE194</f>
        <v>0</v>
      </c>
      <c r="I194" s="98">
        <f>SUM(G194:H194)</f>
        <v>0</v>
      </c>
      <c r="J194" s="159"/>
      <c r="K194" s="161"/>
      <c r="L194" s="161"/>
      <c r="M194" s="161"/>
      <c r="N194" s="161"/>
      <c r="O194" s="161"/>
      <c r="P194" s="161"/>
      <c r="Q194" s="100"/>
      <c r="R194" s="100">
        <f>SUM(J194:P194)</f>
        <v>0</v>
      </c>
      <c r="S194" s="161"/>
      <c r="T194" s="101">
        <f>SUM(Q194:S194)</f>
        <v>0</v>
      </c>
      <c r="U194" s="102"/>
      <c r="V194" s="159"/>
      <c r="W194" s="162"/>
      <c r="X194" s="161"/>
      <c r="Y194" s="161"/>
      <c r="Z194" s="161"/>
      <c r="AA194" s="161"/>
      <c r="AB194" s="161"/>
      <c r="AC194" s="100">
        <f>SUM(V194:AB194)</f>
        <v>0</v>
      </c>
      <c r="AD194" s="161"/>
      <c r="AE194" s="101">
        <f>SUM(AC194:AD194)</f>
        <v>0</v>
      </c>
      <c r="AF194" s="209"/>
    </row>
    <row r="195" spans="1:32" ht="45" hidden="1" customHeight="1" outlineLevel="2" x14ac:dyDescent="0.35">
      <c r="A195" s="105">
        <v>823</v>
      </c>
      <c r="B195" s="106"/>
      <c r="C195" s="197"/>
      <c r="D195" s="257"/>
      <c r="E195" s="167"/>
      <c r="F195" s="110">
        <f>E195+I195</f>
        <v>0</v>
      </c>
      <c r="G195" s="158">
        <f>T195</f>
        <v>0</v>
      </c>
      <c r="H195" s="110">
        <f>AE195</f>
        <v>0</v>
      </c>
      <c r="I195" s="98">
        <f>SUM(G195:H195)</f>
        <v>0</v>
      </c>
      <c r="J195" s="159"/>
      <c r="K195" s="161"/>
      <c r="L195" s="161"/>
      <c r="M195" s="161"/>
      <c r="N195" s="161"/>
      <c r="O195" s="161"/>
      <c r="P195" s="161"/>
      <c r="Q195" s="100"/>
      <c r="R195" s="100">
        <f>SUM(J195:P195)</f>
        <v>0</v>
      </c>
      <c r="S195" s="161"/>
      <c r="T195" s="101">
        <f>SUM(Q195:S195)</f>
        <v>0</v>
      </c>
      <c r="U195" s="102"/>
      <c r="V195" s="159"/>
      <c r="W195" s="162"/>
      <c r="X195" s="161"/>
      <c r="Y195" s="161"/>
      <c r="Z195" s="161"/>
      <c r="AA195" s="161"/>
      <c r="AB195" s="161"/>
      <c r="AC195" s="100">
        <f>SUM(V195:AB195)</f>
        <v>0</v>
      </c>
      <c r="AD195" s="161"/>
      <c r="AE195" s="101">
        <f>SUM(AC195:AD195)</f>
        <v>0</v>
      </c>
      <c r="AF195" s="209"/>
    </row>
    <row r="196" spans="1:32" ht="45" customHeight="1" outlineLevel="2" thickBot="1" x14ac:dyDescent="0.4">
      <c r="A196" s="546" t="s">
        <v>240</v>
      </c>
      <c r="B196" s="547"/>
      <c r="C196" s="547"/>
      <c r="D196" s="54">
        <f>SUBTOTAL(9,D193:D195)</f>
        <v>750</v>
      </c>
      <c r="E196" s="55">
        <f t="shared" ref="E196:AE196" si="111">SUBTOTAL(9,E193:E195)</f>
        <v>750</v>
      </c>
      <c r="F196" s="55">
        <f t="shared" si="111"/>
        <v>500</v>
      </c>
      <c r="G196" s="54">
        <f t="shared" si="111"/>
        <v>-250</v>
      </c>
      <c r="H196" s="55">
        <f t="shared" si="111"/>
        <v>0</v>
      </c>
      <c r="I196" s="55">
        <f t="shared" si="111"/>
        <v>-250</v>
      </c>
      <c r="J196" s="55">
        <f t="shared" si="111"/>
        <v>-250</v>
      </c>
      <c r="K196" s="55">
        <f t="shared" si="111"/>
        <v>0</v>
      </c>
      <c r="L196" s="55">
        <f t="shared" si="111"/>
        <v>0</v>
      </c>
      <c r="M196" s="55">
        <f t="shared" si="111"/>
        <v>0</v>
      </c>
      <c r="N196" s="55">
        <f t="shared" si="111"/>
        <v>0</v>
      </c>
      <c r="O196" s="55">
        <f t="shared" si="111"/>
        <v>0</v>
      </c>
      <c r="P196" s="55">
        <f t="shared" si="111"/>
        <v>0</v>
      </c>
      <c r="Q196" s="55">
        <f t="shared" si="111"/>
        <v>0</v>
      </c>
      <c r="R196" s="55">
        <f t="shared" si="111"/>
        <v>-250</v>
      </c>
      <c r="S196" s="55">
        <f t="shared" si="111"/>
        <v>0</v>
      </c>
      <c r="T196" s="55">
        <f t="shared" si="111"/>
        <v>-250</v>
      </c>
      <c r="U196" s="55">
        <f t="shared" si="111"/>
        <v>0</v>
      </c>
      <c r="V196" s="55">
        <f t="shared" si="111"/>
        <v>0</v>
      </c>
      <c r="W196" s="55">
        <f t="shared" si="111"/>
        <v>0</v>
      </c>
      <c r="X196" s="55">
        <f t="shared" si="111"/>
        <v>0</v>
      </c>
      <c r="Y196" s="55">
        <f t="shared" si="111"/>
        <v>0</v>
      </c>
      <c r="Z196" s="55">
        <f t="shared" si="111"/>
        <v>0</v>
      </c>
      <c r="AA196" s="55">
        <f t="shared" si="111"/>
        <v>0</v>
      </c>
      <c r="AB196" s="55">
        <f t="shared" si="111"/>
        <v>0</v>
      </c>
      <c r="AC196" s="55">
        <f t="shared" si="111"/>
        <v>0</v>
      </c>
      <c r="AD196" s="55">
        <f t="shared" si="111"/>
        <v>0</v>
      </c>
      <c r="AE196" s="55">
        <f t="shared" si="111"/>
        <v>0</v>
      </c>
      <c r="AF196" s="53"/>
    </row>
    <row r="197" spans="1:32" ht="45" customHeight="1" outlineLevel="2" x14ac:dyDescent="0.35">
      <c r="A197" s="105">
        <v>829</v>
      </c>
      <c r="B197" s="106">
        <v>3108</v>
      </c>
      <c r="C197" s="107" t="s">
        <v>241</v>
      </c>
      <c r="D197" s="157">
        <v>3350</v>
      </c>
      <c r="E197" s="110">
        <v>3350</v>
      </c>
      <c r="F197" s="110">
        <f t="shared" ref="F197:F204" si="112">E197+I197</f>
        <v>4350</v>
      </c>
      <c r="G197" s="158">
        <f t="shared" ref="G197:G204" si="113">T197</f>
        <v>500</v>
      </c>
      <c r="H197" s="110">
        <f t="shared" ref="H197:H204" si="114">AE197</f>
        <v>500</v>
      </c>
      <c r="I197" s="167">
        <f t="shared" ref="I197:I204" si="115">SUM(G197:H197)</f>
        <v>1000</v>
      </c>
      <c r="J197" s="162">
        <v>500</v>
      </c>
      <c r="K197" s="161"/>
      <c r="L197" s="161"/>
      <c r="M197" s="161"/>
      <c r="N197" s="161"/>
      <c r="O197" s="161"/>
      <c r="P197" s="161"/>
      <c r="Q197" s="161"/>
      <c r="R197" s="161">
        <f t="shared" ref="R197:R204" si="116">SUM(J197:P197)</f>
        <v>500</v>
      </c>
      <c r="S197" s="161"/>
      <c r="T197" s="214">
        <f t="shared" ref="T197:T204" si="117">SUM(Q197:S197)</f>
        <v>500</v>
      </c>
      <c r="U197" s="215"/>
      <c r="V197" s="159">
        <v>500</v>
      </c>
      <c r="W197" s="162"/>
      <c r="X197" s="161"/>
      <c r="Y197" s="161"/>
      <c r="Z197" s="161"/>
      <c r="AA197" s="161"/>
      <c r="AB197" s="161"/>
      <c r="AC197" s="161">
        <f t="shared" ref="AC197:AC204" si="118">SUM(V197:AB197)</f>
        <v>500</v>
      </c>
      <c r="AD197" s="161"/>
      <c r="AE197" s="214">
        <f t="shared" ref="AE197:AE204" si="119">AD197+AC197</f>
        <v>500</v>
      </c>
      <c r="AF197" s="71" t="s">
        <v>242</v>
      </c>
    </row>
    <row r="198" spans="1:32" ht="45" customHeight="1" outlineLevel="1" x14ac:dyDescent="0.35">
      <c r="A198" s="59">
        <v>829</v>
      </c>
      <c r="B198" s="74">
        <v>3912</v>
      </c>
      <c r="C198" s="452" t="s">
        <v>243</v>
      </c>
      <c r="D198" s="202"/>
      <c r="E198" s="62"/>
      <c r="F198" s="62">
        <f t="shared" si="112"/>
        <v>140</v>
      </c>
      <c r="G198" s="63">
        <f t="shared" si="113"/>
        <v>0</v>
      </c>
      <c r="H198" s="62">
        <f t="shared" si="114"/>
        <v>140</v>
      </c>
      <c r="I198" s="64">
        <f t="shared" si="115"/>
        <v>140</v>
      </c>
      <c r="J198" s="66"/>
      <c r="K198" s="66"/>
      <c r="L198" s="66"/>
      <c r="M198" s="66"/>
      <c r="N198" s="66"/>
      <c r="O198" s="66"/>
      <c r="P198" s="66"/>
      <c r="Q198" s="66"/>
      <c r="R198" s="66">
        <f t="shared" si="116"/>
        <v>0</v>
      </c>
      <c r="S198" s="66"/>
      <c r="T198" s="214">
        <f t="shared" si="117"/>
        <v>0</v>
      </c>
      <c r="U198" s="68"/>
      <c r="V198" s="65">
        <v>140</v>
      </c>
      <c r="W198" s="69"/>
      <c r="X198" s="66"/>
      <c r="Y198" s="66"/>
      <c r="Z198" s="66"/>
      <c r="AA198" s="66"/>
      <c r="AB198" s="66"/>
      <c r="AC198" s="66">
        <f t="shared" si="118"/>
        <v>140</v>
      </c>
      <c r="AD198" s="66"/>
      <c r="AE198" s="67">
        <f t="shared" si="119"/>
        <v>140</v>
      </c>
      <c r="AF198" s="73" t="s">
        <v>244</v>
      </c>
    </row>
    <row r="199" spans="1:32" ht="69.75" outlineLevel="2" x14ac:dyDescent="0.35">
      <c r="A199" s="105">
        <v>829</v>
      </c>
      <c r="B199" s="124">
        <v>3913</v>
      </c>
      <c r="C199" s="139" t="s">
        <v>245</v>
      </c>
      <c r="D199" s="349"/>
      <c r="E199" s="110"/>
      <c r="F199" s="110">
        <f t="shared" si="112"/>
        <v>140</v>
      </c>
      <c r="G199" s="158">
        <f t="shared" si="113"/>
        <v>0</v>
      </c>
      <c r="H199" s="110">
        <f t="shared" si="114"/>
        <v>140</v>
      </c>
      <c r="I199" s="167">
        <f t="shared" si="115"/>
        <v>140</v>
      </c>
      <c r="J199" s="159"/>
      <c r="K199" s="161"/>
      <c r="L199" s="161"/>
      <c r="M199" s="161"/>
      <c r="N199" s="161"/>
      <c r="O199" s="161"/>
      <c r="P199" s="161"/>
      <c r="Q199" s="161"/>
      <c r="R199" s="161">
        <f t="shared" si="116"/>
        <v>0</v>
      </c>
      <c r="S199" s="161"/>
      <c r="T199" s="214">
        <f t="shared" si="117"/>
        <v>0</v>
      </c>
      <c r="U199" s="215"/>
      <c r="V199" s="159">
        <v>140</v>
      </c>
      <c r="W199" s="162"/>
      <c r="X199" s="161"/>
      <c r="Y199" s="161"/>
      <c r="Z199" s="161"/>
      <c r="AA199" s="161"/>
      <c r="AB199" s="161"/>
      <c r="AC199" s="161">
        <f t="shared" si="118"/>
        <v>140</v>
      </c>
      <c r="AD199" s="161"/>
      <c r="AE199" s="214">
        <f t="shared" si="119"/>
        <v>140</v>
      </c>
      <c r="AF199" s="73" t="s">
        <v>246</v>
      </c>
    </row>
    <row r="200" spans="1:32" ht="45" customHeight="1" outlineLevel="2" x14ac:dyDescent="0.35">
      <c r="A200" s="91">
        <v>829</v>
      </c>
      <c r="B200" s="392">
        <v>3914</v>
      </c>
      <c r="C200" s="472" t="s">
        <v>247</v>
      </c>
      <c r="D200" s="157"/>
      <c r="E200" s="110"/>
      <c r="F200" s="110">
        <f t="shared" si="112"/>
        <v>60</v>
      </c>
      <c r="G200" s="158">
        <f t="shared" si="113"/>
        <v>60</v>
      </c>
      <c r="H200" s="110">
        <f t="shared" si="114"/>
        <v>0</v>
      </c>
      <c r="I200" s="167">
        <f t="shared" si="115"/>
        <v>60</v>
      </c>
      <c r="J200" s="159">
        <v>60</v>
      </c>
      <c r="K200" s="161"/>
      <c r="L200" s="161"/>
      <c r="M200" s="161"/>
      <c r="N200" s="161"/>
      <c r="O200" s="161"/>
      <c r="P200" s="161"/>
      <c r="Q200" s="161"/>
      <c r="R200" s="161">
        <f t="shared" si="116"/>
        <v>60</v>
      </c>
      <c r="S200" s="161"/>
      <c r="T200" s="214">
        <f t="shared" si="117"/>
        <v>60</v>
      </c>
      <c r="U200" s="215"/>
      <c r="V200" s="159"/>
      <c r="W200" s="162"/>
      <c r="X200" s="161"/>
      <c r="Y200" s="161"/>
      <c r="Z200" s="161"/>
      <c r="AA200" s="161"/>
      <c r="AB200" s="161"/>
      <c r="AC200" s="161">
        <f t="shared" si="118"/>
        <v>0</v>
      </c>
      <c r="AD200" s="161"/>
      <c r="AE200" s="214">
        <f t="shared" si="119"/>
        <v>0</v>
      </c>
      <c r="AF200" s="71" t="s">
        <v>248</v>
      </c>
    </row>
    <row r="201" spans="1:32" ht="69.75" outlineLevel="2" x14ac:dyDescent="0.35">
      <c r="A201" s="105">
        <v>829</v>
      </c>
      <c r="B201" s="124">
        <v>3915</v>
      </c>
      <c r="C201" s="139" t="s">
        <v>249</v>
      </c>
      <c r="D201" s="349"/>
      <c r="E201" s="110"/>
      <c r="F201" s="110">
        <f t="shared" si="112"/>
        <v>70</v>
      </c>
      <c r="G201" s="158">
        <f t="shared" si="113"/>
        <v>70</v>
      </c>
      <c r="H201" s="110">
        <f t="shared" si="114"/>
        <v>0</v>
      </c>
      <c r="I201" s="167">
        <f t="shared" si="115"/>
        <v>70</v>
      </c>
      <c r="J201" s="159">
        <v>70</v>
      </c>
      <c r="K201" s="161"/>
      <c r="L201" s="161"/>
      <c r="M201" s="161"/>
      <c r="N201" s="161"/>
      <c r="O201" s="161"/>
      <c r="P201" s="161"/>
      <c r="Q201" s="161"/>
      <c r="R201" s="161">
        <f t="shared" si="116"/>
        <v>70</v>
      </c>
      <c r="S201" s="161"/>
      <c r="T201" s="214">
        <f t="shared" si="117"/>
        <v>70</v>
      </c>
      <c r="U201" s="215"/>
      <c r="V201" s="159"/>
      <c r="W201" s="162"/>
      <c r="X201" s="161"/>
      <c r="Y201" s="161"/>
      <c r="Z201" s="161"/>
      <c r="AA201" s="161"/>
      <c r="AB201" s="161"/>
      <c r="AC201" s="161">
        <f t="shared" si="118"/>
        <v>0</v>
      </c>
      <c r="AD201" s="161"/>
      <c r="AE201" s="214">
        <f t="shared" si="119"/>
        <v>0</v>
      </c>
      <c r="AF201" s="71" t="s">
        <v>250</v>
      </c>
    </row>
    <row r="202" spans="1:32" ht="69.75" outlineLevel="2" x14ac:dyDescent="0.35">
      <c r="A202" s="59">
        <v>829</v>
      </c>
      <c r="B202" s="39">
        <v>3694</v>
      </c>
      <c r="C202" s="201" t="s">
        <v>251</v>
      </c>
      <c r="D202" s="202">
        <v>6000</v>
      </c>
      <c r="E202" s="62">
        <v>1000</v>
      </c>
      <c r="F202" s="62">
        <f>E202+I202</f>
        <v>10000</v>
      </c>
      <c r="G202" s="63">
        <f>T202</f>
        <v>9000</v>
      </c>
      <c r="H202" s="62">
        <f>AE202</f>
        <v>0</v>
      </c>
      <c r="I202" s="64">
        <f>SUM(G202:H202)</f>
        <v>9000</v>
      </c>
      <c r="J202" s="65"/>
      <c r="K202" s="66"/>
      <c r="L202" s="66"/>
      <c r="M202" s="66"/>
      <c r="N202" s="66"/>
      <c r="O202" s="66"/>
      <c r="P202" s="66"/>
      <c r="Q202" s="66"/>
      <c r="R202" s="66">
        <f>SUM(J202:P202)</f>
        <v>0</v>
      </c>
      <c r="S202" s="66">
        <v>9000</v>
      </c>
      <c r="T202" s="214">
        <f t="shared" si="117"/>
        <v>9000</v>
      </c>
      <c r="U202" s="68"/>
      <c r="V202" s="65"/>
      <c r="W202" s="69"/>
      <c r="X202" s="66"/>
      <c r="Y202" s="66"/>
      <c r="Z202" s="66"/>
      <c r="AA202" s="66"/>
      <c r="AB202" s="66"/>
      <c r="AC202" s="66">
        <f>SUM(V202:AB202)</f>
        <v>0</v>
      </c>
      <c r="AD202" s="66"/>
      <c r="AE202" s="67">
        <f>AD202+AC202</f>
        <v>0</v>
      </c>
      <c r="AF202" s="71" t="s">
        <v>252</v>
      </c>
    </row>
    <row r="203" spans="1:32" ht="55.5" customHeight="1" outlineLevel="2" thickBot="1" x14ac:dyDescent="0.4">
      <c r="A203" s="59">
        <v>829</v>
      </c>
      <c r="B203" s="74">
        <v>3916</v>
      </c>
      <c r="C203" s="201" t="s">
        <v>253</v>
      </c>
      <c r="D203" s="202"/>
      <c r="E203" s="62"/>
      <c r="F203" s="62">
        <f>E203+I203</f>
        <v>200</v>
      </c>
      <c r="G203" s="63">
        <f>T203</f>
        <v>0</v>
      </c>
      <c r="H203" s="62">
        <f>AE203</f>
        <v>200</v>
      </c>
      <c r="I203" s="64">
        <f>SUM(G203:H203)</f>
        <v>200</v>
      </c>
      <c r="J203" s="65"/>
      <c r="K203" s="66"/>
      <c r="L203" s="66"/>
      <c r="M203" s="66"/>
      <c r="N203" s="66"/>
      <c r="O203" s="66"/>
      <c r="P203" s="66"/>
      <c r="Q203" s="66"/>
      <c r="R203" s="66">
        <f>SUM(J203:P203)</f>
        <v>0</v>
      </c>
      <c r="S203" s="66"/>
      <c r="T203" s="214">
        <f>SUM(Q203:S203)</f>
        <v>0</v>
      </c>
      <c r="U203" s="68"/>
      <c r="V203" s="65">
        <v>200</v>
      </c>
      <c r="W203" s="69"/>
      <c r="X203" s="66"/>
      <c r="Y203" s="66"/>
      <c r="Z203" s="66"/>
      <c r="AA203" s="66"/>
      <c r="AB203" s="66"/>
      <c r="AC203" s="66">
        <f>SUM(V203:AB203)</f>
        <v>200</v>
      </c>
      <c r="AD203" s="66"/>
      <c r="AE203" s="67">
        <f>AD203+AC203</f>
        <v>200</v>
      </c>
      <c r="AF203" s="71"/>
    </row>
    <row r="204" spans="1:32" ht="45" hidden="1" customHeight="1" outlineLevel="2" x14ac:dyDescent="0.35">
      <c r="A204" s="59">
        <v>829</v>
      </c>
      <c r="B204" s="39"/>
      <c r="C204" s="201"/>
      <c r="D204" s="202"/>
      <c r="E204" s="176"/>
      <c r="F204" s="62">
        <f t="shared" si="112"/>
        <v>0</v>
      </c>
      <c r="G204" s="63">
        <f t="shared" si="113"/>
        <v>0</v>
      </c>
      <c r="H204" s="62">
        <f t="shared" si="114"/>
        <v>0</v>
      </c>
      <c r="I204" s="64">
        <f t="shared" si="115"/>
        <v>0</v>
      </c>
      <c r="J204" s="65"/>
      <c r="K204" s="66"/>
      <c r="L204" s="66"/>
      <c r="M204" s="66"/>
      <c r="N204" s="66"/>
      <c r="O204" s="66"/>
      <c r="P204" s="66"/>
      <c r="Q204" s="66"/>
      <c r="R204" s="66">
        <f t="shared" si="116"/>
        <v>0</v>
      </c>
      <c r="S204" s="66"/>
      <c r="T204" s="214">
        <f t="shared" si="117"/>
        <v>0</v>
      </c>
      <c r="U204" s="68"/>
      <c r="V204" s="65"/>
      <c r="W204" s="69"/>
      <c r="X204" s="66"/>
      <c r="Y204" s="66"/>
      <c r="Z204" s="66"/>
      <c r="AA204" s="66"/>
      <c r="AB204" s="66"/>
      <c r="AC204" s="66">
        <f t="shared" si="118"/>
        <v>0</v>
      </c>
      <c r="AD204" s="66"/>
      <c r="AE204" s="67">
        <f t="shared" si="119"/>
        <v>0</v>
      </c>
      <c r="AF204" s="58"/>
    </row>
    <row r="205" spans="1:32" ht="45" customHeight="1" outlineLevel="2" thickBot="1" x14ac:dyDescent="0.4">
      <c r="A205" s="546" t="s">
        <v>254</v>
      </c>
      <c r="B205" s="547"/>
      <c r="C205" s="547"/>
      <c r="D205" s="54">
        <f t="shared" ref="D205:AD205" si="120">SUBTOTAL(9,D197:D204)</f>
        <v>9350</v>
      </c>
      <c r="E205" s="55">
        <f t="shared" si="120"/>
        <v>4350</v>
      </c>
      <c r="F205" s="55">
        <f t="shared" si="120"/>
        <v>14960</v>
      </c>
      <c r="G205" s="54">
        <f t="shared" si="120"/>
        <v>9630</v>
      </c>
      <c r="H205" s="55">
        <f t="shared" si="120"/>
        <v>980</v>
      </c>
      <c r="I205" s="55">
        <f t="shared" si="120"/>
        <v>10610</v>
      </c>
      <c r="J205" s="55">
        <f t="shared" si="120"/>
        <v>630</v>
      </c>
      <c r="K205" s="55">
        <f t="shared" si="120"/>
        <v>0</v>
      </c>
      <c r="L205" s="55">
        <f t="shared" si="120"/>
        <v>0</v>
      </c>
      <c r="M205" s="55">
        <f t="shared" si="120"/>
        <v>0</v>
      </c>
      <c r="N205" s="55">
        <f t="shared" si="120"/>
        <v>0</v>
      </c>
      <c r="O205" s="55">
        <f t="shared" si="120"/>
        <v>0</v>
      </c>
      <c r="P205" s="55">
        <f t="shared" si="120"/>
        <v>0</v>
      </c>
      <c r="Q205" s="55">
        <f t="shared" si="120"/>
        <v>0</v>
      </c>
      <c r="R205" s="55">
        <f t="shared" si="120"/>
        <v>630</v>
      </c>
      <c r="S205" s="55">
        <f t="shared" si="120"/>
        <v>9000</v>
      </c>
      <c r="T205" s="55">
        <f t="shared" si="120"/>
        <v>9630</v>
      </c>
      <c r="U205" s="57">
        <f t="shared" si="120"/>
        <v>0</v>
      </c>
      <c r="V205" s="55">
        <f t="shared" si="120"/>
        <v>980</v>
      </c>
      <c r="W205" s="55">
        <f t="shared" si="120"/>
        <v>0</v>
      </c>
      <c r="X205" s="55">
        <f t="shared" si="120"/>
        <v>0</v>
      </c>
      <c r="Y205" s="55">
        <f t="shared" si="120"/>
        <v>0</v>
      </c>
      <c r="Z205" s="55">
        <f t="shared" si="120"/>
        <v>0</v>
      </c>
      <c r="AA205" s="55">
        <f t="shared" si="120"/>
        <v>0</v>
      </c>
      <c r="AB205" s="55">
        <f t="shared" si="120"/>
        <v>0</v>
      </c>
      <c r="AC205" s="55">
        <f t="shared" si="120"/>
        <v>980</v>
      </c>
      <c r="AD205" s="55">
        <f t="shared" si="120"/>
        <v>0</v>
      </c>
      <c r="AE205" s="57">
        <f>SUBTOTAL(9,AE198:AE204)</f>
        <v>480</v>
      </c>
      <c r="AF205" s="200"/>
    </row>
    <row r="206" spans="1:32" ht="69.75" outlineLevel="2" x14ac:dyDescent="0.35">
      <c r="A206" s="204">
        <v>840</v>
      </c>
      <c r="B206" s="124">
        <v>3917</v>
      </c>
      <c r="C206" s="139" t="s">
        <v>255</v>
      </c>
      <c r="D206" s="473"/>
      <c r="E206" s="474"/>
      <c r="F206" s="24">
        <f t="shared" ref="F206:F219" si="121">E206+I206</f>
        <v>850</v>
      </c>
      <c r="G206" s="475">
        <f t="shared" ref="G206:G219" si="122">T206</f>
        <v>850</v>
      </c>
      <c r="H206" s="24">
        <f t="shared" ref="H206:H219" si="123">AE206</f>
        <v>0</v>
      </c>
      <c r="I206" s="474">
        <f t="shared" ref="I206:I219" si="124">SUM(G206:H206)</f>
        <v>850</v>
      </c>
      <c r="J206" s="207">
        <v>430</v>
      </c>
      <c r="K206" s="134"/>
      <c r="L206" s="134"/>
      <c r="M206" s="134"/>
      <c r="N206" s="134"/>
      <c r="O206" s="134"/>
      <c r="P206" s="31"/>
      <c r="Q206" s="31"/>
      <c r="R206" s="31">
        <f t="shared" ref="R206:R219" si="125">SUM(J206:P206)</f>
        <v>430</v>
      </c>
      <c r="S206" s="31">
        <v>420</v>
      </c>
      <c r="T206" s="32">
        <f t="shared" ref="T206:T219" si="126">SUM(Q206:S206)</f>
        <v>850</v>
      </c>
      <c r="U206" s="33"/>
      <c r="V206" s="207"/>
      <c r="W206" s="208"/>
      <c r="X206" s="134"/>
      <c r="Y206" s="134"/>
      <c r="Z206" s="134"/>
      <c r="AA206" s="134"/>
      <c r="AB206" s="134"/>
      <c r="AC206" s="31">
        <f t="shared" ref="AC206:AC219" si="127">SUM(V206:AB206)</f>
        <v>0</v>
      </c>
      <c r="AD206" s="134"/>
      <c r="AE206" s="32">
        <f t="shared" ref="AE206:AE219" si="128">SUM(AC206:AD206)</f>
        <v>0</v>
      </c>
      <c r="AF206" s="209" t="s">
        <v>256</v>
      </c>
    </row>
    <row r="207" spans="1:32" ht="69.75" outlineLevel="2" x14ac:dyDescent="0.35">
      <c r="A207" s="204">
        <v>840</v>
      </c>
      <c r="B207" s="124">
        <v>3918</v>
      </c>
      <c r="C207" s="139" t="s">
        <v>257</v>
      </c>
      <c r="D207" s="473"/>
      <c r="E207" s="474"/>
      <c r="F207" s="24">
        <f t="shared" si="121"/>
        <v>80</v>
      </c>
      <c r="G207" s="475">
        <f t="shared" si="122"/>
        <v>80</v>
      </c>
      <c r="H207" s="24">
        <f t="shared" si="123"/>
        <v>0</v>
      </c>
      <c r="I207" s="474">
        <f t="shared" si="124"/>
        <v>80</v>
      </c>
      <c r="J207" s="207"/>
      <c r="K207" s="134"/>
      <c r="L207" s="134"/>
      <c r="M207" s="134"/>
      <c r="N207" s="134"/>
      <c r="O207" s="134"/>
      <c r="P207" s="31"/>
      <c r="Q207" s="31"/>
      <c r="R207" s="31">
        <f t="shared" si="125"/>
        <v>0</v>
      </c>
      <c r="S207" s="31">
        <v>80</v>
      </c>
      <c r="T207" s="32">
        <f t="shared" si="126"/>
        <v>80</v>
      </c>
      <c r="U207" s="33"/>
      <c r="V207" s="207"/>
      <c r="W207" s="208"/>
      <c r="X207" s="134"/>
      <c r="Y207" s="134"/>
      <c r="Z207" s="134"/>
      <c r="AA207" s="134"/>
      <c r="AB207" s="134"/>
      <c r="AC207" s="31">
        <f t="shared" si="127"/>
        <v>0</v>
      </c>
      <c r="AD207" s="134"/>
      <c r="AE207" s="32">
        <f t="shared" si="128"/>
        <v>0</v>
      </c>
      <c r="AF207" s="209" t="s">
        <v>258</v>
      </c>
    </row>
    <row r="208" spans="1:32" ht="69.75" outlineLevel="2" x14ac:dyDescent="0.35">
      <c r="A208" s="204">
        <v>840</v>
      </c>
      <c r="B208" s="124">
        <v>3919</v>
      </c>
      <c r="C208" s="139" t="s">
        <v>259</v>
      </c>
      <c r="D208" s="473"/>
      <c r="E208" s="474"/>
      <c r="F208" s="24">
        <f t="shared" si="121"/>
        <v>80</v>
      </c>
      <c r="G208" s="475">
        <f t="shared" si="122"/>
        <v>80</v>
      </c>
      <c r="H208" s="24">
        <f t="shared" si="123"/>
        <v>0</v>
      </c>
      <c r="I208" s="474">
        <f t="shared" si="124"/>
        <v>80</v>
      </c>
      <c r="J208" s="207"/>
      <c r="K208" s="134"/>
      <c r="L208" s="134"/>
      <c r="M208" s="134"/>
      <c r="N208" s="134"/>
      <c r="O208" s="134"/>
      <c r="P208" s="31"/>
      <c r="Q208" s="31"/>
      <c r="R208" s="31">
        <f t="shared" si="125"/>
        <v>0</v>
      </c>
      <c r="S208" s="31">
        <v>80</v>
      </c>
      <c r="T208" s="32">
        <f t="shared" si="126"/>
        <v>80</v>
      </c>
      <c r="U208" s="33"/>
      <c r="V208" s="207"/>
      <c r="W208" s="208"/>
      <c r="X208" s="134"/>
      <c r="Y208" s="134"/>
      <c r="Z208" s="134"/>
      <c r="AA208" s="134"/>
      <c r="AB208" s="134"/>
      <c r="AC208" s="31">
        <f t="shared" si="127"/>
        <v>0</v>
      </c>
      <c r="AD208" s="134"/>
      <c r="AE208" s="32">
        <f t="shared" si="128"/>
        <v>0</v>
      </c>
      <c r="AF208" s="209" t="s">
        <v>260</v>
      </c>
    </row>
    <row r="209" spans="1:32" ht="93" outlineLevel="2" x14ac:dyDescent="0.35">
      <c r="A209" s="204">
        <v>840</v>
      </c>
      <c r="B209" s="124">
        <v>3920</v>
      </c>
      <c r="C209" s="139" t="s">
        <v>261</v>
      </c>
      <c r="D209" s="473"/>
      <c r="E209" s="474"/>
      <c r="F209" s="24">
        <f t="shared" si="121"/>
        <v>80</v>
      </c>
      <c r="G209" s="475">
        <f t="shared" si="122"/>
        <v>80</v>
      </c>
      <c r="H209" s="24">
        <f t="shared" si="123"/>
        <v>0</v>
      </c>
      <c r="I209" s="474">
        <f t="shared" si="124"/>
        <v>80</v>
      </c>
      <c r="J209" s="207"/>
      <c r="K209" s="134"/>
      <c r="L209" s="134"/>
      <c r="M209" s="134"/>
      <c r="N209" s="134"/>
      <c r="O209" s="134"/>
      <c r="P209" s="31"/>
      <c r="Q209" s="31"/>
      <c r="R209" s="31">
        <f t="shared" si="125"/>
        <v>0</v>
      </c>
      <c r="S209" s="31">
        <v>80</v>
      </c>
      <c r="T209" s="32">
        <f t="shared" si="126"/>
        <v>80</v>
      </c>
      <c r="U209" s="33"/>
      <c r="V209" s="207"/>
      <c r="W209" s="208"/>
      <c r="X209" s="134"/>
      <c r="Y209" s="134"/>
      <c r="Z209" s="134"/>
      <c r="AA209" s="134"/>
      <c r="AB209" s="134"/>
      <c r="AC209" s="31">
        <f t="shared" si="127"/>
        <v>0</v>
      </c>
      <c r="AD209" s="134"/>
      <c r="AE209" s="32">
        <f t="shared" si="128"/>
        <v>0</v>
      </c>
      <c r="AF209" s="209" t="s">
        <v>262</v>
      </c>
    </row>
    <row r="210" spans="1:32" ht="69.75" outlineLevel="2" x14ac:dyDescent="0.35">
      <c r="A210" s="204">
        <v>840</v>
      </c>
      <c r="B210" s="124">
        <v>3921</v>
      </c>
      <c r="C210" s="139" t="s">
        <v>263</v>
      </c>
      <c r="D210" s="473"/>
      <c r="E210" s="474"/>
      <c r="F210" s="24">
        <f t="shared" si="121"/>
        <v>80</v>
      </c>
      <c r="G210" s="475">
        <f t="shared" si="122"/>
        <v>80</v>
      </c>
      <c r="H210" s="24">
        <f t="shared" si="123"/>
        <v>0</v>
      </c>
      <c r="I210" s="474">
        <f t="shared" si="124"/>
        <v>80</v>
      </c>
      <c r="J210" s="207"/>
      <c r="K210" s="134"/>
      <c r="L210" s="134"/>
      <c r="M210" s="134"/>
      <c r="N210" s="134"/>
      <c r="O210" s="134"/>
      <c r="P210" s="31"/>
      <c r="Q210" s="31"/>
      <c r="R210" s="31">
        <f t="shared" si="125"/>
        <v>0</v>
      </c>
      <c r="S210" s="31">
        <v>80</v>
      </c>
      <c r="T210" s="32">
        <f t="shared" si="126"/>
        <v>80</v>
      </c>
      <c r="U210" s="33"/>
      <c r="V210" s="207"/>
      <c r="W210" s="208"/>
      <c r="X210" s="134"/>
      <c r="Y210" s="134"/>
      <c r="Z210" s="134"/>
      <c r="AA210" s="134"/>
      <c r="AB210" s="134"/>
      <c r="AC210" s="31">
        <f t="shared" si="127"/>
        <v>0</v>
      </c>
      <c r="AD210" s="134"/>
      <c r="AE210" s="32">
        <f t="shared" si="128"/>
        <v>0</v>
      </c>
      <c r="AF210" s="209" t="s">
        <v>264</v>
      </c>
    </row>
    <row r="211" spans="1:32" ht="93" outlineLevel="2" x14ac:dyDescent="0.35">
      <c r="A211" s="476">
        <v>840</v>
      </c>
      <c r="B211" s="477">
        <v>3922</v>
      </c>
      <c r="C211" s="472" t="s">
        <v>265</v>
      </c>
      <c r="D211" s="478"/>
      <c r="E211" s="27"/>
      <c r="F211" s="479">
        <f t="shared" si="121"/>
        <v>1468</v>
      </c>
      <c r="G211" s="480">
        <f t="shared" si="122"/>
        <v>1468</v>
      </c>
      <c r="H211" s="479">
        <f t="shared" si="123"/>
        <v>0</v>
      </c>
      <c r="I211" s="474">
        <f t="shared" ref="I211:I216" si="129">SUM(G211:H211)</f>
        <v>1468</v>
      </c>
      <c r="J211" s="207">
        <v>250</v>
      </c>
      <c r="K211" s="134"/>
      <c r="L211" s="134"/>
      <c r="M211" s="134"/>
      <c r="N211" s="134"/>
      <c r="O211" s="134"/>
      <c r="P211" s="31"/>
      <c r="Q211" s="31"/>
      <c r="R211" s="31">
        <f t="shared" si="125"/>
        <v>250</v>
      </c>
      <c r="S211" s="31">
        <v>1218</v>
      </c>
      <c r="T211" s="32">
        <f t="shared" si="126"/>
        <v>1468</v>
      </c>
      <c r="U211" s="33"/>
      <c r="V211" s="207"/>
      <c r="W211" s="208"/>
      <c r="X211" s="134"/>
      <c r="Y211" s="134"/>
      <c r="Z211" s="134"/>
      <c r="AA211" s="134"/>
      <c r="AB211" s="134"/>
      <c r="AC211" s="31">
        <f t="shared" si="127"/>
        <v>0</v>
      </c>
      <c r="AD211" s="134"/>
      <c r="AE211" s="32">
        <f t="shared" si="128"/>
        <v>0</v>
      </c>
      <c r="AF211" s="209" t="s">
        <v>266</v>
      </c>
    </row>
    <row r="212" spans="1:32" ht="50.25" customHeight="1" outlineLevel="2" x14ac:dyDescent="0.35">
      <c r="A212" s="204">
        <v>840</v>
      </c>
      <c r="B212" s="106">
        <v>3571</v>
      </c>
      <c r="C212" s="139" t="s">
        <v>267</v>
      </c>
      <c r="D212" s="478">
        <v>1063</v>
      </c>
      <c r="E212" s="27">
        <v>1063</v>
      </c>
      <c r="F212" s="479">
        <f t="shared" si="121"/>
        <v>2177</v>
      </c>
      <c r="G212" s="480">
        <f t="shared" si="122"/>
        <v>557</v>
      </c>
      <c r="H212" s="479">
        <f t="shared" si="123"/>
        <v>557</v>
      </c>
      <c r="I212" s="474">
        <f t="shared" si="129"/>
        <v>1114</v>
      </c>
      <c r="J212" s="207">
        <v>155</v>
      </c>
      <c r="K212" s="134"/>
      <c r="L212" s="134"/>
      <c r="M212" s="134">
        <v>402</v>
      </c>
      <c r="N212" s="134"/>
      <c r="O212" s="134"/>
      <c r="P212" s="31"/>
      <c r="Q212" s="31"/>
      <c r="R212" s="31">
        <f t="shared" si="125"/>
        <v>557</v>
      </c>
      <c r="S212" s="31"/>
      <c r="T212" s="32">
        <f t="shared" si="126"/>
        <v>557</v>
      </c>
      <c r="U212" s="33"/>
      <c r="V212" s="207">
        <v>557</v>
      </c>
      <c r="W212" s="208"/>
      <c r="X212" s="134"/>
      <c r="Y212" s="134"/>
      <c r="Z212" s="134"/>
      <c r="AA212" s="134"/>
      <c r="AB212" s="134"/>
      <c r="AC212" s="31">
        <f t="shared" si="127"/>
        <v>557</v>
      </c>
      <c r="AD212" s="134"/>
      <c r="AE212" s="32">
        <f t="shared" si="128"/>
        <v>557</v>
      </c>
      <c r="AF212" s="209" t="s">
        <v>268</v>
      </c>
    </row>
    <row r="213" spans="1:32" ht="69.75" outlineLevel="2" x14ac:dyDescent="0.35">
      <c r="A213" s="476">
        <v>840</v>
      </c>
      <c r="B213" s="392">
        <v>3923</v>
      </c>
      <c r="C213" s="472" t="s">
        <v>269</v>
      </c>
      <c r="D213" s="478"/>
      <c r="E213" s="27"/>
      <c r="F213" s="479">
        <f t="shared" si="121"/>
        <v>1500</v>
      </c>
      <c r="G213" s="480">
        <f t="shared" si="122"/>
        <v>1500</v>
      </c>
      <c r="H213" s="479">
        <f t="shared" si="123"/>
        <v>0</v>
      </c>
      <c r="I213" s="474">
        <f t="shared" si="129"/>
        <v>1500</v>
      </c>
      <c r="J213" s="207">
        <v>1500</v>
      </c>
      <c r="K213" s="134"/>
      <c r="L213" s="134"/>
      <c r="M213" s="134"/>
      <c r="N213" s="134"/>
      <c r="O213" s="134"/>
      <c r="P213" s="31"/>
      <c r="Q213" s="31"/>
      <c r="R213" s="31">
        <f t="shared" si="125"/>
        <v>1500</v>
      </c>
      <c r="S213" s="31"/>
      <c r="T213" s="32">
        <f t="shared" si="126"/>
        <v>1500</v>
      </c>
      <c r="U213" s="33"/>
      <c r="V213" s="207"/>
      <c r="W213" s="208"/>
      <c r="X213" s="134"/>
      <c r="Y213" s="134"/>
      <c r="Z213" s="134"/>
      <c r="AA213" s="134"/>
      <c r="AB213" s="134"/>
      <c r="AC213" s="31">
        <f t="shared" si="127"/>
        <v>0</v>
      </c>
      <c r="AD213" s="134"/>
      <c r="AE213" s="32">
        <f t="shared" si="128"/>
        <v>0</v>
      </c>
      <c r="AF213" s="209" t="s">
        <v>270</v>
      </c>
    </row>
    <row r="214" spans="1:32" ht="69.75" outlineLevel="2" x14ac:dyDescent="0.35">
      <c r="A214" s="204">
        <v>840</v>
      </c>
      <c r="B214" s="392">
        <v>3924</v>
      </c>
      <c r="C214" s="139" t="s">
        <v>271</v>
      </c>
      <c r="D214" s="478"/>
      <c r="E214" s="27"/>
      <c r="F214" s="479">
        <f t="shared" si="121"/>
        <v>78</v>
      </c>
      <c r="G214" s="480">
        <f t="shared" si="122"/>
        <v>78</v>
      </c>
      <c r="H214" s="479">
        <f t="shared" si="123"/>
        <v>0</v>
      </c>
      <c r="I214" s="474">
        <f t="shared" si="129"/>
        <v>78</v>
      </c>
      <c r="J214" s="207">
        <v>78</v>
      </c>
      <c r="K214" s="134"/>
      <c r="L214" s="134"/>
      <c r="M214" s="134"/>
      <c r="N214" s="134"/>
      <c r="O214" s="134"/>
      <c r="P214" s="31"/>
      <c r="Q214" s="31"/>
      <c r="R214" s="31">
        <f t="shared" si="125"/>
        <v>78</v>
      </c>
      <c r="S214" s="31"/>
      <c r="T214" s="32">
        <f t="shared" si="126"/>
        <v>78</v>
      </c>
      <c r="U214" s="33"/>
      <c r="V214" s="207"/>
      <c r="W214" s="208"/>
      <c r="X214" s="134"/>
      <c r="Y214" s="134"/>
      <c r="Z214" s="134"/>
      <c r="AA214" s="134"/>
      <c r="AB214" s="134"/>
      <c r="AC214" s="31">
        <f t="shared" si="127"/>
        <v>0</v>
      </c>
      <c r="AD214" s="134"/>
      <c r="AE214" s="32">
        <f t="shared" si="128"/>
        <v>0</v>
      </c>
      <c r="AF214" s="209" t="s">
        <v>272</v>
      </c>
    </row>
    <row r="215" spans="1:32" ht="93" outlineLevel="2" x14ac:dyDescent="0.35">
      <c r="A215" s="476">
        <v>840</v>
      </c>
      <c r="B215" s="477">
        <v>3925</v>
      </c>
      <c r="C215" s="472" t="s">
        <v>273</v>
      </c>
      <c r="D215" s="478"/>
      <c r="E215" s="27"/>
      <c r="F215" s="479">
        <f t="shared" si="121"/>
        <v>45</v>
      </c>
      <c r="G215" s="480">
        <f t="shared" si="122"/>
        <v>45</v>
      </c>
      <c r="H215" s="479">
        <f t="shared" si="123"/>
        <v>0</v>
      </c>
      <c r="I215" s="474">
        <f t="shared" si="129"/>
        <v>45</v>
      </c>
      <c r="J215" s="207">
        <v>45</v>
      </c>
      <c r="K215" s="134"/>
      <c r="L215" s="134"/>
      <c r="M215" s="134"/>
      <c r="N215" s="134"/>
      <c r="O215" s="134"/>
      <c r="P215" s="31"/>
      <c r="Q215" s="31"/>
      <c r="R215" s="31">
        <f t="shared" si="125"/>
        <v>45</v>
      </c>
      <c r="S215" s="31"/>
      <c r="T215" s="32">
        <f t="shared" si="126"/>
        <v>45</v>
      </c>
      <c r="U215" s="33"/>
      <c r="V215" s="207"/>
      <c r="W215" s="208"/>
      <c r="X215" s="134"/>
      <c r="Y215" s="134"/>
      <c r="Z215" s="134"/>
      <c r="AA215" s="134"/>
      <c r="AB215" s="134"/>
      <c r="AC215" s="31">
        <f t="shared" si="127"/>
        <v>0</v>
      </c>
      <c r="AD215" s="134"/>
      <c r="AE215" s="32">
        <f t="shared" si="128"/>
        <v>0</v>
      </c>
      <c r="AF215" s="209" t="s">
        <v>274</v>
      </c>
    </row>
    <row r="216" spans="1:32" ht="46.5" outlineLevel="2" x14ac:dyDescent="0.35">
      <c r="A216" s="204">
        <v>840</v>
      </c>
      <c r="B216" s="106">
        <v>3078</v>
      </c>
      <c r="C216" s="139" t="s">
        <v>275</v>
      </c>
      <c r="D216" s="478">
        <v>300</v>
      </c>
      <c r="E216" s="27">
        <v>300</v>
      </c>
      <c r="F216" s="479">
        <f t="shared" si="121"/>
        <v>500</v>
      </c>
      <c r="G216" s="480">
        <f t="shared" si="122"/>
        <v>200</v>
      </c>
      <c r="H216" s="479">
        <f t="shared" si="123"/>
        <v>0</v>
      </c>
      <c r="I216" s="474">
        <f t="shared" si="129"/>
        <v>200</v>
      </c>
      <c r="J216" s="207">
        <v>200</v>
      </c>
      <c r="K216" s="134"/>
      <c r="L216" s="134"/>
      <c r="M216" s="134"/>
      <c r="N216" s="134"/>
      <c r="O216" s="134"/>
      <c r="P216" s="31"/>
      <c r="Q216" s="31"/>
      <c r="R216" s="31">
        <f t="shared" si="125"/>
        <v>200</v>
      </c>
      <c r="S216" s="31"/>
      <c r="T216" s="32">
        <f t="shared" si="126"/>
        <v>200</v>
      </c>
      <c r="U216" s="33"/>
      <c r="V216" s="207"/>
      <c r="W216" s="208"/>
      <c r="X216" s="134"/>
      <c r="Y216" s="134"/>
      <c r="Z216" s="134"/>
      <c r="AA216" s="134"/>
      <c r="AB216" s="134"/>
      <c r="AC216" s="31">
        <f t="shared" si="127"/>
        <v>0</v>
      </c>
      <c r="AD216" s="134"/>
      <c r="AE216" s="32">
        <f t="shared" si="128"/>
        <v>0</v>
      </c>
      <c r="AF216" s="209" t="s">
        <v>276</v>
      </c>
    </row>
    <row r="217" spans="1:32" ht="53.25" customHeight="1" outlineLevel="2" x14ac:dyDescent="0.35">
      <c r="A217" s="476">
        <v>840</v>
      </c>
      <c r="B217" s="186">
        <v>3576</v>
      </c>
      <c r="C217" s="472" t="s">
        <v>277</v>
      </c>
      <c r="D217" s="478">
        <v>9800</v>
      </c>
      <c r="E217" s="27">
        <v>7227</v>
      </c>
      <c r="F217" s="479">
        <f>E217+I217</f>
        <v>9800</v>
      </c>
      <c r="G217" s="480">
        <f>T217</f>
        <v>1430</v>
      </c>
      <c r="H217" s="479">
        <f t="shared" si="123"/>
        <v>0</v>
      </c>
      <c r="I217" s="474">
        <f>SUM(G217:H217)+1143</f>
        <v>2573</v>
      </c>
      <c r="J217" s="207">
        <v>2573</v>
      </c>
      <c r="K217" s="134"/>
      <c r="L217" s="134"/>
      <c r="M217" s="134"/>
      <c r="N217" s="134"/>
      <c r="O217" s="134"/>
      <c r="P217" s="31"/>
      <c r="Q217" s="31"/>
      <c r="R217" s="31">
        <f t="shared" si="125"/>
        <v>2573</v>
      </c>
      <c r="S217" s="31">
        <v>-1143</v>
      </c>
      <c r="T217" s="32">
        <f t="shared" si="126"/>
        <v>1430</v>
      </c>
      <c r="U217" s="33"/>
      <c r="V217" s="207"/>
      <c r="W217" s="208"/>
      <c r="X217" s="134"/>
      <c r="Y217" s="134"/>
      <c r="Z217" s="134"/>
      <c r="AA217" s="134"/>
      <c r="AB217" s="134"/>
      <c r="AC217" s="31">
        <f t="shared" si="127"/>
        <v>0</v>
      </c>
      <c r="AD217" s="134"/>
      <c r="AE217" s="32">
        <f t="shared" si="128"/>
        <v>0</v>
      </c>
      <c r="AF217" s="209" t="s">
        <v>278</v>
      </c>
    </row>
    <row r="218" spans="1:32" ht="69.75" outlineLevel="2" x14ac:dyDescent="0.35">
      <c r="A218" s="204">
        <v>840</v>
      </c>
      <c r="B218" s="124">
        <v>3926</v>
      </c>
      <c r="C218" s="452" t="s">
        <v>279</v>
      </c>
      <c r="D218" s="478"/>
      <c r="E218" s="27"/>
      <c r="F218" s="479">
        <f t="shared" ref="F218" si="130">E218+I218</f>
        <v>500</v>
      </c>
      <c r="G218" s="480">
        <f t="shared" ref="G218" si="131">T218</f>
        <v>500</v>
      </c>
      <c r="H218" s="479">
        <f t="shared" si="123"/>
        <v>0</v>
      </c>
      <c r="I218" s="474">
        <f t="shared" ref="I218" si="132">SUM(G218:H218)</f>
        <v>500</v>
      </c>
      <c r="J218" s="207">
        <v>500</v>
      </c>
      <c r="K218" s="134"/>
      <c r="L218" s="134"/>
      <c r="M218" s="134"/>
      <c r="N218" s="134"/>
      <c r="O218" s="134"/>
      <c r="P218" s="31"/>
      <c r="Q218" s="31"/>
      <c r="R218" s="31">
        <f t="shared" si="125"/>
        <v>500</v>
      </c>
      <c r="S218" s="31"/>
      <c r="T218" s="32">
        <f t="shared" si="126"/>
        <v>500</v>
      </c>
      <c r="U218" s="33"/>
      <c r="V218" s="207"/>
      <c r="W218" s="208"/>
      <c r="X218" s="134"/>
      <c r="Y218" s="134"/>
      <c r="Z218" s="134"/>
      <c r="AA218" s="134"/>
      <c r="AB218" s="134"/>
      <c r="AC218" s="31">
        <f t="shared" si="127"/>
        <v>0</v>
      </c>
      <c r="AD218" s="134"/>
      <c r="AE218" s="32">
        <f t="shared" si="128"/>
        <v>0</v>
      </c>
      <c r="AF218" s="209"/>
    </row>
    <row r="219" spans="1:32" ht="70.5" outlineLevel="2" thickBot="1" x14ac:dyDescent="0.4">
      <c r="A219" s="481">
        <v>840</v>
      </c>
      <c r="B219" s="141">
        <v>3650</v>
      </c>
      <c r="C219" s="197" t="s">
        <v>280</v>
      </c>
      <c r="D219" s="478">
        <v>2090</v>
      </c>
      <c r="E219" s="27">
        <v>1590</v>
      </c>
      <c r="F219" s="479">
        <f t="shared" si="121"/>
        <v>1824</v>
      </c>
      <c r="G219" s="480">
        <f t="shared" si="122"/>
        <v>234</v>
      </c>
      <c r="H219" s="479">
        <f t="shared" si="123"/>
        <v>0</v>
      </c>
      <c r="I219" s="474">
        <f t="shared" si="124"/>
        <v>234</v>
      </c>
      <c r="J219" s="207">
        <v>234</v>
      </c>
      <c r="K219" s="134"/>
      <c r="L219" s="134"/>
      <c r="M219" s="134"/>
      <c r="N219" s="134"/>
      <c r="O219" s="134"/>
      <c r="P219" s="31"/>
      <c r="Q219" s="31"/>
      <c r="R219" s="31">
        <f t="shared" si="125"/>
        <v>234</v>
      </c>
      <c r="S219" s="31"/>
      <c r="T219" s="32">
        <f t="shared" si="126"/>
        <v>234</v>
      </c>
      <c r="U219" s="33"/>
      <c r="V219" s="207"/>
      <c r="W219" s="208"/>
      <c r="X219" s="134"/>
      <c r="Y219" s="134"/>
      <c r="Z219" s="134"/>
      <c r="AA219" s="134"/>
      <c r="AB219" s="134"/>
      <c r="AC219" s="31">
        <f t="shared" si="127"/>
        <v>0</v>
      </c>
      <c r="AD219" s="134"/>
      <c r="AE219" s="32">
        <f t="shared" si="128"/>
        <v>0</v>
      </c>
      <c r="AF219" s="209"/>
    </row>
    <row r="220" spans="1:32" ht="45" customHeight="1" outlineLevel="1" thickBot="1" x14ac:dyDescent="0.4">
      <c r="A220" s="546" t="s">
        <v>281</v>
      </c>
      <c r="B220" s="547"/>
      <c r="C220" s="547"/>
      <c r="D220" s="54">
        <f t="shared" ref="D220:T220" si="133">SUBTOTAL(9,D206:D219)</f>
        <v>13253</v>
      </c>
      <c r="E220" s="55">
        <f t="shared" si="133"/>
        <v>10180</v>
      </c>
      <c r="F220" s="55">
        <f t="shared" si="133"/>
        <v>19062</v>
      </c>
      <c r="G220" s="356">
        <f t="shared" si="133"/>
        <v>7182</v>
      </c>
      <c r="H220" s="55">
        <f t="shared" si="133"/>
        <v>557</v>
      </c>
      <c r="I220" s="56">
        <f t="shared" si="133"/>
        <v>8882</v>
      </c>
      <c r="J220" s="55">
        <f t="shared" si="133"/>
        <v>5965</v>
      </c>
      <c r="K220" s="55">
        <f t="shared" si="133"/>
        <v>0</v>
      </c>
      <c r="L220" s="55">
        <f t="shared" si="133"/>
        <v>0</v>
      </c>
      <c r="M220" s="55">
        <f t="shared" si="133"/>
        <v>402</v>
      </c>
      <c r="N220" s="55">
        <f t="shared" si="133"/>
        <v>0</v>
      </c>
      <c r="O220" s="55">
        <f t="shared" si="133"/>
        <v>0</v>
      </c>
      <c r="P220" s="55">
        <f t="shared" si="133"/>
        <v>0</v>
      </c>
      <c r="Q220" s="55">
        <f t="shared" si="133"/>
        <v>0</v>
      </c>
      <c r="R220" s="55">
        <f t="shared" si="133"/>
        <v>6367</v>
      </c>
      <c r="S220" s="55">
        <f t="shared" si="133"/>
        <v>815</v>
      </c>
      <c r="T220" s="57">
        <f t="shared" si="133"/>
        <v>7182</v>
      </c>
      <c r="U220" s="57"/>
      <c r="V220" s="55">
        <f t="shared" ref="V220:AE220" si="134">SUBTOTAL(9,V206:V219)</f>
        <v>557</v>
      </c>
      <c r="W220" s="55">
        <f t="shared" si="134"/>
        <v>0</v>
      </c>
      <c r="X220" s="55">
        <f t="shared" si="134"/>
        <v>0</v>
      </c>
      <c r="Y220" s="55">
        <f t="shared" si="134"/>
        <v>0</v>
      </c>
      <c r="Z220" s="55">
        <f t="shared" si="134"/>
        <v>0</v>
      </c>
      <c r="AA220" s="55">
        <f t="shared" si="134"/>
        <v>0</v>
      </c>
      <c r="AB220" s="55">
        <f t="shared" si="134"/>
        <v>0</v>
      </c>
      <c r="AC220" s="55">
        <f t="shared" si="134"/>
        <v>557</v>
      </c>
      <c r="AD220" s="55">
        <f t="shared" si="134"/>
        <v>0</v>
      </c>
      <c r="AE220" s="55">
        <f t="shared" si="134"/>
        <v>557</v>
      </c>
      <c r="AF220" s="58"/>
    </row>
    <row r="221" spans="1:32" ht="45" hidden="1" customHeight="1" outlineLevel="1" x14ac:dyDescent="0.35">
      <c r="A221" s="482">
        <v>850</v>
      </c>
      <c r="B221" s="483"/>
      <c r="C221" s="484"/>
      <c r="D221" s="80"/>
      <c r="E221" s="322"/>
      <c r="F221" s="322">
        <f>I221+E221</f>
        <v>0</v>
      </c>
      <c r="G221" s="80">
        <f>T221</f>
        <v>0</v>
      </c>
      <c r="H221" s="322">
        <f>AE221</f>
        <v>0</v>
      </c>
      <c r="I221" s="322">
        <f>SUM(G221:H221)</f>
        <v>0</v>
      </c>
      <c r="J221" s="322"/>
      <c r="K221" s="322"/>
      <c r="L221" s="322"/>
      <c r="M221" s="322"/>
      <c r="N221" s="322"/>
      <c r="O221" s="322"/>
      <c r="P221" s="322"/>
      <c r="Q221" s="322"/>
      <c r="R221" s="322">
        <f>SUM(J221:Q221)</f>
        <v>0</v>
      </c>
      <c r="S221" s="322"/>
      <c r="T221" s="322">
        <f>SUM(R221+S221)</f>
        <v>0</v>
      </c>
      <c r="U221" s="322"/>
      <c r="V221" s="322"/>
      <c r="W221" s="322"/>
      <c r="X221" s="322"/>
      <c r="Y221" s="322"/>
      <c r="Z221" s="322"/>
      <c r="AA221" s="322"/>
      <c r="AB221" s="322"/>
      <c r="AC221" s="322"/>
      <c r="AD221" s="322"/>
      <c r="AE221" s="322"/>
      <c r="AF221" s="86"/>
    </row>
    <row r="222" spans="1:32" ht="45" hidden="1" customHeight="1" outlineLevel="1" x14ac:dyDescent="0.35">
      <c r="A222" s="485">
        <v>850</v>
      </c>
      <c r="B222" s="486"/>
      <c r="C222" s="487"/>
      <c r="D222" s="85"/>
      <c r="E222" s="296"/>
      <c r="F222" s="296">
        <f>I222+E222</f>
        <v>0</v>
      </c>
      <c r="G222" s="85">
        <f>T222</f>
        <v>0</v>
      </c>
      <c r="H222" s="296">
        <f>AE222</f>
        <v>0</v>
      </c>
      <c r="I222" s="296">
        <f>SUM(G222:H222)</f>
        <v>0</v>
      </c>
      <c r="J222" s="296"/>
      <c r="K222" s="296"/>
      <c r="L222" s="296"/>
      <c r="M222" s="296"/>
      <c r="N222" s="296"/>
      <c r="O222" s="296"/>
      <c r="P222" s="296"/>
      <c r="Q222" s="296"/>
      <c r="R222" s="296">
        <f>SUM(J222:Q222)</f>
        <v>0</v>
      </c>
      <c r="S222" s="296"/>
      <c r="T222" s="296">
        <f>SUM(R222+S222)</f>
        <v>0</v>
      </c>
      <c r="U222" s="296"/>
      <c r="V222" s="296"/>
      <c r="W222" s="296"/>
      <c r="X222" s="296"/>
      <c r="Y222" s="296"/>
      <c r="Z222" s="296"/>
      <c r="AA222" s="296"/>
      <c r="AB222" s="296"/>
      <c r="AC222" s="296"/>
      <c r="AD222" s="296"/>
      <c r="AE222" s="296"/>
      <c r="AF222" s="90"/>
    </row>
    <row r="223" spans="1:32" ht="45" hidden="1" customHeight="1" outlineLevel="1" x14ac:dyDescent="0.35">
      <c r="A223" s="488"/>
      <c r="B223" s="489"/>
      <c r="C223" s="89" t="s">
        <v>282</v>
      </c>
      <c r="D223" s="54">
        <f>SUBTOTAL(9,D221:D222)</f>
        <v>0</v>
      </c>
      <c r="E223" s="54">
        <f t="shared" ref="E223:AD223" si="135">SUBTOTAL(9,E221:E222)</f>
        <v>0</v>
      </c>
      <c r="F223" s="54">
        <f t="shared" si="135"/>
        <v>0</v>
      </c>
      <c r="G223" s="54">
        <f t="shared" si="135"/>
        <v>0</v>
      </c>
      <c r="H223" s="54">
        <f t="shared" si="135"/>
        <v>0</v>
      </c>
      <c r="I223" s="54">
        <f t="shared" si="135"/>
        <v>0</v>
      </c>
      <c r="J223" s="54">
        <f t="shared" si="135"/>
        <v>0</v>
      </c>
      <c r="K223" s="54">
        <f t="shared" si="135"/>
        <v>0</v>
      </c>
      <c r="L223" s="54">
        <f t="shared" si="135"/>
        <v>0</v>
      </c>
      <c r="M223" s="54">
        <f t="shared" si="135"/>
        <v>0</v>
      </c>
      <c r="N223" s="54">
        <f t="shared" si="135"/>
        <v>0</v>
      </c>
      <c r="O223" s="54">
        <f t="shared" si="135"/>
        <v>0</v>
      </c>
      <c r="P223" s="54">
        <f t="shared" si="135"/>
        <v>0</v>
      </c>
      <c r="Q223" s="54">
        <f t="shared" si="135"/>
        <v>0</v>
      </c>
      <c r="R223" s="54">
        <f t="shared" si="135"/>
        <v>0</v>
      </c>
      <c r="S223" s="54">
        <f t="shared" si="135"/>
        <v>0</v>
      </c>
      <c r="T223" s="54">
        <f t="shared" si="135"/>
        <v>0</v>
      </c>
      <c r="U223" s="54">
        <f t="shared" si="135"/>
        <v>0</v>
      </c>
      <c r="V223" s="54">
        <f t="shared" si="135"/>
        <v>0</v>
      </c>
      <c r="W223" s="54">
        <f t="shared" si="135"/>
        <v>0</v>
      </c>
      <c r="X223" s="54">
        <f t="shared" si="135"/>
        <v>0</v>
      </c>
      <c r="Y223" s="54">
        <f t="shared" si="135"/>
        <v>0</v>
      </c>
      <c r="Z223" s="54">
        <f t="shared" si="135"/>
        <v>0</v>
      </c>
      <c r="AA223" s="54">
        <f t="shared" si="135"/>
        <v>0</v>
      </c>
      <c r="AB223" s="54">
        <f t="shared" si="135"/>
        <v>0</v>
      </c>
      <c r="AC223" s="54">
        <f t="shared" si="135"/>
        <v>0</v>
      </c>
      <c r="AD223" s="54">
        <f t="shared" si="135"/>
        <v>0</v>
      </c>
      <c r="AE223" s="54">
        <f>SUBTOTAL(9,AE222)</f>
        <v>0</v>
      </c>
      <c r="AF223" s="357"/>
    </row>
    <row r="224" spans="1:32" ht="45" customHeight="1" collapsed="1" x14ac:dyDescent="0.35">
      <c r="A224" s="391">
        <v>931</v>
      </c>
      <c r="B224" s="490">
        <v>3495</v>
      </c>
      <c r="C224" s="491" t="s">
        <v>283</v>
      </c>
      <c r="D224" s="188">
        <v>6900</v>
      </c>
      <c r="E224" s="95">
        <v>5899</v>
      </c>
      <c r="F224" s="95">
        <f>I224+E224</f>
        <v>9399</v>
      </c>
      <c r="G224" s="96">
        <f>T224</f>
        <v>2500</v>
      </c>
      <c r="H224" s="97">
        <f>AE224</f>
        <v>1000</v>
      </c>
      <c r="I224" s="98">
        <f>SUM(G224:H224)</f>
        <v>3500</v>
      </c>
      <c r="J224" s="99">
        <v>1500</v>
      </c>
      <c r="K224" s="100"/>
      <c r="L224" s="100"/>
      <c r="M224" s="100"/>
      <c r="N224" s="100"/>
      <c r="O224" s="100"/>
      <c r="P224" s="100"/>
      <c r="Q224" s="100"/>
      <c r="R224" s="100">
        <f>SUM(J224:P224)</f>
        <v>1500</v>
      </c>
      <c r="S224" s="100">
        <v>1000</v>
      </c>
      <c r="T224" s="101">
        <f>SUM(Q224:S224)</f>
        <v>2500</v>
      </c>
      <c r="U224" s="102"/>
      <c r="V224" s="99">
        <v>1000</v>
      </c>
      <c r="W224" s="103"/>
      <c r="X224" s="100"/>
      <c r="Y224" s="100"/>
      <c r="Z224" s="100"/>
      <c r="AA224" s="100"/>
      <c r="AB224" s="100"/>
      <c r="AC224" s="100">
        <f>SUM(V224:AB224)</f>
        <v>1000</v>
      </c>
      <c r="AD224" s="100"/>
      <c r="AE224" s="101">
        <f>SUM(AC224:AD224)</f>
        <v>1000</v>
      </c>
      <c r="AF224" s="86" t="s">
        <v>284</v>
      </c>
    </row>
    <row r="225" spans="1:32" ht="45" customHeight="1" x14ac:dyDescent="0.35">
      <c r="A225" s="105">
        <v>931</v>
      </c>
      <c r="B225" s="124">
        <v>3927</v>
      </c>
      <c r="C225" s="492" t="s">
        <v>285</v>
      </c>
      <c r="D225" s="157"/>
      <c r="E225" s="110"/>
      <c r="F225" s="110">
        <f>I225+E225</f>
        <v>144</v>
      </c>
      <c r="G225" s="158">
        <f>T225</f>
        <v>144</v>
      </c>
      <c r="H225" s="120">
        <f>AE225</f>
        <v>0</v>
      </c>
      <c r="I225" s="98">
        <f>SUM(G225:H225)</f>
        <v>144</v>
      </c>
      <c r="J225" s="159">
        <v>144</v>
      </c>
      <c r="K225" s="161"/>
      <c r="L225" s="161"/>
      <c r="M225" s="134"/>
      <c r="N225" s="161"/>
      <c r="O225" s="161"/>
      <c r="P225" s="161"/>
      <c r="Q225" s="100"/>
      <c r="R225" s="100">
        <f>SUM(J225:P225)</f>
        <v>144</v>
      </c>
      <c r="S225" s="161"/>
      <c r="T225" s="101">
        <f>SUM(Q225:S225)</f>
        <v>144</v>
      </c>
      <c r="U225" s="102"/>
      <c r="V225" s="159"/>
      <c r="W225" s="162"/>
      <c r="X225" s="161"/>
      <c r="Y225" s="161"/>
      <c r="Z225" s="161"/>
      <c r="AA225" s="161"/>
      <c r="AB225" s="161"/>
      <c r="AC225" s="100">
        <f>SUM(V225:AB225)</f>
        <v>0</v>
      </c>
      <c r="AD225" s="161"/>
      <c r="AE225" s="101">
        <f>SUM(AC225:AD225)</f>
        <v>0</v>
      </c>
      <c r="AF225" s="71" t="s">
        <v>286</v>
      </c>
    </row>
    <row r="226" spans="1:32" ht="45" customHeight="1" x14ac:dyDescent="0.35">
      <c r="A226" s="105">
        <v>931</v>
      </c>
      <c r="B226" s="106">
        <v>3796</v>
      </c>
      <c r="C226" s="492" t="s">
        <v>287</v>
      </c>
      <c r="D226" s="157">
        <v>2000</v>
      </c>
      <c r="E226" s="110">
        <v>2000</v>
      </c>
      <c r="F226" s="110">
        <f>I226+E226</f>
        <v>3000</v>
      </c>
      <c r="G226" s="158">
        <f>T226</f>
        <v>1000</v>
      </c>
      <c r="H226" s="120">
        <f>AE226</f>
        <v>0</v>
      </c>
      <c r="I226" s="98">
        <f>SUM(G226:H226)</f>
        <v>1000</v>
      </c>
      <c r="J226" s="159">
        <v>1000</v>
      </c>
      <c r="K226" s="161"/>
      <c r="L226" s="161"/>
      <c r="M226" s="161"/>
      <c r="N226" s="161"/>
      <c r="O226" s="161"/>
      <c r="P226" s="134"/>
      <c r="Q226" s="100"/>
      <c r="R226" s="100">
        <f>SUM(J226:P226)</f>
        <v>1000</v>
      </c>
      <c r="S226" s="161"/>
      <c r="T226" s="101">
        <f>SUM(Q226:S226)</f>
        <v>1000</v>
      </c>
      <c r="U226" s="102"/>
      <c r="V226" s="159"/>
      <c r="W226" s="162"/>
      <c r="X226" s="161"/>
      <c r="Y226" s="161"/>
      <c r="Z226" s="161"/>
      <c r="AA226" s="161"/>
      <c r="AB226" s="161"/>
      <c r="AC226" s="100">
        <f>SUM(V226:AB226)</f>
        <v>0</v>
      </c>
      <c r="AD226" s="161"/>
      <c r="AE226" s="101">
        <f>SUM(AC226:AD226)</f>
        <v>0</v>
      </c>
      <c r="AF226" s="71"/>
    </row>
    <row r="227" spans="1:32" ht="45" customHeight="1" x14ac:dyDescent="0.35">
      <c r="A227" s="105">
        <v>931</v>
      </c>
      <c r="B227" s="106">
        <v>2769</v>
      </c>
      <c r="C227" s="492" t="s">
        <v>288</v>
      </c>
      <c r="D227" s="157">
        <v>10830</v>
      </c>
      <c r="E227" s="110">
        <v>10830</v>
      </c>
      <c r="F227" s="110">
        <f>I227+E227</f>
        <v>11080</v>
      </c>
      <c r="G227" s="158">
        <f>T227</f>
        <v>250</v>
      </c>
      <c r="H227" s="120">
        <f>AE227</f>
        <v>0</v>
      </c>
      <c r="I227" s="98">
        <f>SUM(G227:H227)</f>
        <v>250</v>
      </c>
      <c r="J227" s="159">
        <v>250</v>
      </c>
      <c r="K227" s="161"/>
      <c r="L227" s="161"/>
      <c r="M227" s="161"/>
      <c r="N227" s="161"/>
      <c r="O227" s="161"/>
      <c r="P227" s="134"/>
      <c r="Q227" s="100"/>
      <c r="R227" s="100">
        <f>SUM(J227:P227)</f>
        <v>250</v>
      </c>
      <c r="S227" s="161"/>
      <c r="T227" s="101">
        <f>SUM(Q227:S227)</f>
        <v>250</v>
      </c>
      <c r="U227" s="102"/>
      <c r="V227" s="159"/>
      <c r="W227" s="162"/>
      <c r="X227" s="161"/>
      <c r="Y227" s="161"/>
      <c r="Z227" s="161"/>
      <c r="AA227" s="161"/>
      <c r="AB227" s="161"/>
      <c r="AC227" s="100">
        <f>SUM(V227:AB227)</f>
        <v>0</v>
      </c>
      <c r="AD227" s="161"/>
      <c r="AE227" s="101">
        <f>SUM(AC227:AD227)</f>
        <v>0</v>
      </c>
      <c r="AF227" s="493"/>
    </row>
    <row r="228" spans="1:32" ht="69.75" x14ac:dyDescent="0.35">
      <c r="A228" s="105">
        <v>931</v>
      </c>
      <c r="B228" s="124">
        <v>3928</v>
      </c>
      <c r="C228" s="492" t="s">
        <v>289</v>
      </c>
      <c r="D228" s="157"/>
      <c r="E228" s="110"/>
      <c r="F228" s="110">
        <f t="shared" ref="F228:F244" si="136">I228+E228</f>
        <v>1500</v>
      </c>
      <c r="G228" s="158">
        <f t="shared" ref="G228:G244" si="137">T228</f>
        <v>500</v>
      </c>
      <c r="H228" s="120">
        <f t="shared" ref="H228:H244" si="138">AE228</f>
        <v>1000</v>
      </c>
      <c r="I228" s="98">
        <f t="shared" ref="I228:I244" si="139">SUM(G228:H228)</f>
        <v>1500</v>
      </c>
      <c r="J228" s="159">
        <v>500</v>
      </c>
      <c r="K228" s="161"/>
      <c r="L228" s="161"/>
      <c r="M228" s="161"/>
      <c r="N228" s="161"/>
      <c r="O228" s="161"/>
      <c r="P228" s="134"/>
      <c r="Q228" s="100"/>
      <c r="R228" s="100">
        <f t="shared" ref="R228:R244" si="140">SUM(J228:P228)</f>
        <v>500</v>
      </c>
      <c r="S228" s="161"/>
      <c r="T228" s="101">
        <f t="shared" ref="T228:T244" si="141">SUM(Q228:S228)</f>
        <v>500</v>
      </c>
      <c r="U228" s="102"/>
      <c r="V228" s="159">
        <v>1000</v>
      </c>
      <c r="W228" s="162"/>
      <c r="X228" s="161"/>
      <c r="Y228" s="161"/>
      <c r="Z228" s="161"/>
      <c r="AA228" s="161"/>
      <c r="AB228" s="161"/>
      <c r="AC228" s="100">
        <f t="shared" ref="AC228:AC244" si="142">SUM(V228:AB228)</f>
        <v>1000</v>
      </c>
      <c r="AD228" s="161"/>
      <c r="AE228" s="101">
        <f t="shared" ref="AE228:AE244" si="143">SUM(AC228:AD228)</f>
        <v>1000</v>
      </c>
      <c r="AF228" s="71" t="s">
        <v>290</v>
      </c>
    </row>
    <row r="229" spans="1:32" ht="45" customHeight="1" x14ac:dyDescent="0.35">
      <c r="A229" s="105">
        <v>931</v>
      </c>
      <c r="B229" s="124">
        <v>3929</v>
      </c>
      <c r="C229" s="492" t="s">
        <v>291</v>
      </c>
      <c r="D229" s="157"/>
      <c r="E229" s="110"/>
      <c r="F229" s="110">
        <f t="shared" si="136"/>
        <v>150</v>
      </c>
      <c r="G229" s="158">
        <f t="shared" si="137"/>
        <v>150</v>
      </c>
      <c r="H229" s="120">
        <f t="shared" si="138"/>
        <v>0</v>
      </c>
      <c r="I229" s="98">
        <f t="shared" si="139"/>
        <v>150</v>
      </c>
      <c r="J229" s="159">
        <v>150</v>
      </c>
      <c r="K229" s="161"/>
      <c r="L229" s="161"/>
      <c r="M229" s="161"/>
      <c r="N229" s="161"/>
      <c r="O229" s="161"/>
      <c r="P229" s="134"/>
      <c r="Q229" s="100"/>
      <c r="R229" s="100">
        <f t="shared" si="140"/>
        <v>150</v>
      </c>
      <c r="S229" s="161"/>
      <c r="T229" s="101">
        <f t="shared" si="141"/>
        <v>150</v>
      </c>
      <c r="U229" s="102"/>
      <c r="V229" s="159"/>
      <c r="W229" s="162"/>
      <c r="X229" s="161"/>
      <c r="Y229" s="161"/>
      <c r="Z229" s="161"/>
      <c r="AA229" s="161"/>
      <c r="AB229" s="161"/>
      <c r="AC229" s="100">
        <f t="shared" si="142"/>
        <v>0</v>
      </c>
      <c r="AD229" s="161"/>
      <c r="AE229" s="101">
        <f t="shared" si="143"/>
        <v>0</v>
      </c>
      <c r="AF229" s="71"/>
    </row>
    <row r="230" spans="1:32" ht="93" x14ac:dyDescent="0.35">
      <c r="A230" s="105">
        <v>931</v>
      </c>
      <c r="B230" s="124">
        <v>3930</v>
      </c>
      <c r="C230" s="492" t="s">
        <v>292</v>
      </c>
      <c r="D230" s="157"/>
      <c r="E230" s="110"/>
      <c r="F230" s="110">
        <f t="shared" si="136"/>
        <v>100</v>
      </c>
      <c r="G230" s="158">
        <f t="shared" si="137"/>
        <v>100</v>
      </c>
      <c r="H230" s="120">
        <f t="shared" si="138"/>
        <v>0</v>
      </c>
      <c r="I230" s="98">
        <f t="shared" si="139"/>
        <v>100</v>
      </c>
      <c r="J230" s="159">
        <v>100</v>
      </c>
      <c r="K230" s="161"/>
      <c r="L230" s="161"/>
      <c r="M230" s="161"/>
      <c r="N230" s="161"/>
      <c r="O230" s="161"/>
      <c r="P230" s="134"/>
      <c r="Q230" s="100"/>
      <c r="R230" s="100">
        <f t="shared" si="140"/>
        <v>100</v>
      </c>
      <c r="S230" s="161"/>
      <c r="T230" s="101">
        <f t="shared" si="141"/>
        <v>100</v>
      </c>
      <c r="U230" s="102"/>
      <c r="V230" s="159"/>
      <c r="W230" s="162"/>
      <c r="X230" s="161"/>
      <c r="Y230" s="161"/>
      <c r="Z230" s="161"/>
      <c r="AA230" s="161"/>
      <c r="AB230" s="161"/>
      <c r="AC230" s="100">
        <f t="shared" si="142"/>
        <v>0</v>
      </c>
      <c r="AD230" s="161"/>
      <c r="AE230" s="101">
        <f t="shared" si="143"/>
        <v>0</v>
      </c>
      <c r="AF230" s="71" t="s">
        <v>293</v>
      </c>
    </row>
    <row r="231" spans="1:32" ht="69.75" x14ac:dyDescent="0.35">
      <c r="A231" s="105">
        <v>931</v>
      </c>
      <c r="B231" s="124">
        <v>3931</v>
      </c>
      <c r="C231" s="492" t="s">
        <v>294</v>
      </c>
      <c r="D231" s="157"/>
      <c r="E231" s="110"/>
      <c r="F231" s="110">
        <f t="shared" si="136"/>
        <v>520</v>
      </c>
      <c r="G231" s="158">
        <f t="shared" si="137"/>
        <v>0</v>
      </c>
      <c r="H231" s="120">
        <f t="shared" si="138"/>
        <v>520</v>
      </c>
      <c r="I231" s="98">
        <f t="shared" si="139"/>
        <v>520</v>
      </c>
      <c r="J231" s="159"/>
      <c r="K231" s="161"/>
      <c r="L231" s="161"/>
      <c r="M231" s="161"/>
      <c r="N231" s="161"/>
      <c r="O231" s="161"/>
      <c r="P231" s="134"/>
      <c r="Q231" s="100"/>
      <c r="R231" s="100">
        <f t="shared" si="140"/>
        <v>0</v>
      </c>
      <c r="S231" s="161"/>
      <c r="T231" s="101">
        <f t="shared" si="141"/>
        <v>0</v>
      </c>
      <c r="U231" s="102"/>
      <c r="V231" s="159">
        <v>520</v>
      </c>
      <c r="W231" s="162"/>
      <c r="X231" s="161"/>
      <c r="Y231" s="161"/>
      <c r="Z231" s="161"/>
      <c r="AA231" s="161"/>
      <c r="AB231" s="161"/>
      <c r="AC231" s="100">
        <f t="shared" si="142"/>
        <v>520</v>
      </c>
      <c r="AD231" s="161"/>
      <c r="AE231" s="101">
        <f t="shared" si="143"/>
        <v>520</v>
      </c>
      <c r="AF231" s="71" t="s">
        <v>295</v>
      </c>
    </row>
    <row r="232" spans="1:32" ht="48" customHeight="1" x14ac:dyDescent="0.35">
      <c r="A232" s="105">
        <v>931</v>
      </c>
      <c r="B232" s="124">
        <v>3932</v>
      </c>
      <c r="C232" s="492" t="s">
        <v>296</v>
      </c>
      <c r="D232" s="157"/>
      <c r="E232" s="110"/>
      <c r="F232" s="110">
        <f t="shared" si="136"/>
        <v>3000</v>
      </c>
      <c r="G232" s="158">
        <f t="shared" si="137"/>
        <v>1000</v>
      </c>
      <c r="H232" s="120">
        <f t="shared" si="138"/>
        <v>2000</v>
      </c>
      <c r="I232" s="98">
        <f t="shared" si="139"/>
        <v>3000</v>
      </c>
      <c r="J232" s="159">
        <v>1000</v>
      </c>
      <c r="K232" s="161"/>
      <c r="L232" s="161"/>
      <c r="M232" s="161"/>
      <c r="N232" s="161"/>
      <c r="O232" s="161"/>
      <c r="P232" s="134"/>
      <c r="Q232" s="100"/>
      <c r="R232" s="100">
        <f t="shared" si="140"/>
        <v>1000</v>
      </c>
      <c r="S232" s="161"/>
      <c r="T232" s="101">
        <f t="shared" si="141"/>
        <v>1000</v>
      </c>
      <c r="U232" s="102"/>
      <c r="V232" s="159">
        <v>2000</v>
      </c>
      <c r="W232" s="162"/>
      <c r="X232" s="161"/>
      <c r="Y232" s="161"/>
      <c r="Z232" s="161"/>
      <c r="AA232" s="161"/>
      <c r="AB232" s="161"/>
      <c r="AC232" s="100">
        <f t="shared" si="142"/>
        <v>2000</v>
      </c>
      <c r="AD232" s="161"/>
      <c r="AE232" s="101">
        <f t="shared" si="143"/>
        <v>2000</v>
      </c>
      <c r="AF232" s="71"/>
    </row>
    <row r="233" spans="1:32" ht="69.75" x14ac:dyDescent="0.35">
      <c r="A233" s="105">
        <v>931</v>
      </c>
      <c r="B233" s="124">
        <v>3933</v>
      </c>
      <c r="C233" s="492" t="s">
        <v>297</v>
      </c>
      <c r="D233" s="157"/>
      <c r="E233" s="110"/>
      <c r="F233" s="110">
        <f t="shared" si="136"/>
        <v>250</v>
      </c>
      <c r="G233" s="158">
        <f t="shared" si="137"/>
        <v>0</v>
      </c>
      <c r="H233" s="120">
        <f t="shared" si="138"/>
        <v>250</v>
      </c>
      <c r="I233" s="98">
        <f t="shared" si="139"/>
        <v>250</v>
      </c>
      <c r="J233" s="159"/>
      <c r="K233" s="161"/>
      <c r="L233" s="161"/>
      <c r="M233" s="161"/>
      <c r="N233" s="161"/>
      <c r="O233" s="161"/>
      <c r="P233" s="134"/>
      <c r="Q233" s="100"/>
      <c r="R233" s="100">
        <f t="shared" si="140"/>
        <v>0</v>
      </c>
      <c r="S233" s="161"/>
      <c r="T233" s="101">
        <f t="shared" si="141"/>
        <v>0</v>
      </c>
      <c r="U233" s="102"/>
      <c r="V233" s="159">
        <v>250</v>
      </c>
      <c r="W233" s="162"/>
      <c r="X233" s="161"/>
      <c r="Y233" s="161"/>
      <c r="Z233" s="161"/>
      <c r="AA233" s="161"/>
      <c r="AB233" s="161"/>
      <c r="AC233" s="100">
        <f t="shared" si="142"/>
        <v>250</v>
      </c>
      <c r="AD233" s="161"/>
      <c r="AE233" s="101">
        <f t="shared" si="143"/>
        <v>250</v>
      </c>
      <c r="AF233" s="71" t="s">
        <v>298</v>
      </c>
    </row>
    <row r="234" spans="1:32" ht="69.75" x14ac:dyDescent="0.35">
      <c r="A234" s="105">
        <v>931</v>
      </c>
      <c r="B234" s="124">
        <v>3934</v>
      </c>
      <c r="C234" s="492" t="s">
        <v>299</v>
      </c>
      <c r="D234" s="157"/>
      <c r="E234" s="110"/>
      <c r="F234" s="110">
        <f t="shared" si="136"/>
        <v>200</v>
      </c>
      <c r="G234" s="158">
        <f t="shared" si="137"/>
        <v>0</v>
      </c>
      <c r="H234" s="120">
        <f t="shared" si="138"/>
        <v>200</v>
      </c>
      <c r="I234" s="98">
        <f t="shared" si="139"/>
        <v>200</v>
      </c>
      <c r="J234" s="159"/>
      <c r="K234" s="161"/>
      <c r="L234" s="161"/>
      <c r="M234" s="161"/>
      <c r="N234" s="161"/>
      <c r="O234" s="161"/>
      <c r="P234" s="134"/>
      <c r="Q234" s="100"/>
      <c r="R234" s="100">
        <f t="shared" si="140"/>
        <v>0</v>
      </c>
      <c r="S234" s="161"/>
      <c r="T234" s="101">
        <f t="shared" si="141"/>
        <v>0</v>
      </c>
      <c r="U234" s="102"/>
      <c r="V234" s="159">
        <v>200</v>
      </c>
      <c r="W234" s="162"/>
      <c r="X234" s="161"/>
      <c r="Y234" s="161"/>
      <c r="Z234" s="161"/>
      <c r="AA234" s="161"/>
      <c r="AB234" s="161"/>
      <c r="AC234" s="100">
        <f t="shared" si="142"/>
        <v>200</v>
      </c>
      <c r="AD234" s="161"/>
      <c r="AE234" s="101">
        <f t="shared" si="143"/>
        <v>200</v>
      </c>
      <c r="AF234" s="71" t="s">
        <v>300</v>
      </c>
    </row>
    <row r="235" spans="1:32" ht="69.75" x14ac:dyDescent="0.35">
      <c r="A235" s="105">
        <v>931</v>
      </c>
      <c r="B235" s="124">
        <v>3935</v>
      </c>
      <c r="C235" s="492" t="s">
        <v>301</v>
      </c>
      <c r="D235" s="157"/>
      <c r="E235" s="110"/>
      <c r="F235" s="110">
        <f t="shared" si="136"/>
        <v>1000</v>
      </c>
      <c r="G235" s="158">
        <f t="shared" si="137"/>
        <v>0</v>
      </c>
      <c r="H235" s="120">
        <f t="shared" si="138"/>
        <v>1000</v>
      </c>
      <c r="I235" s="98">
        <f t="shared" si="139"/>
        <v>1000</v>
      </c>
      <c r="J235" s="159"/>
      <c r="K235" s="161"/>
      <c r="L235" s="161"/>
      <c r="M235" s="161"/>
      <c r="N235" s="161"/>
      <c r="O235" s="161"/>
      <c r="P235" s="134"/>
      <c r="Q235" s="100"/>
      <c r="R235" s="100">
        <f t="shared" si="140"/>
        <v>0</v>
      </c>
      <c r="S235" s="161"/>
      <c r="T235" s="101">
        <f t="shared" si="141"/>
        <v>0</v>
      </c>
      <c r="U235" s="102"/>
      <c r="V235" s="159">
        <v>1000</v>
      </c>
      <c r="W235" s="162"/>
      <c r="X235" s="161"/>
      <c r="Y235" s="161"/>
      <c r="Z235" s="161"/>
      <c r="AA235" s="161"/>
      <c r="AB235" s="161"/>
      <c r="AC235" s="100">
        <f t="shared" si="142"/>
        <v>1000</v>
      </c>
      <c r="AD235" s="161"/>
      <c r="AE235" s="101">
        <f t="shared" si="143"/>
        <v>1000</v>
      </c>
      <c r="AF235" s="71" t="s">
        <v>302</v>
      </c>
    </row>
    <row r="236" spans="1:32" ht="45" customHeight="1" x14ac:dyDescent="0.35">
      <c r="A236" s="105">
        <v>931</v>
      </c>
      <c r="B236" s="124">
        <v>3936</v>
      </c>
      <c r="C236" s="492" t="s">
        <v>303</v>
      </c>
      <c r="D236" s="157"/>
      <c r="E236" s="110"/>
      <c r="F236" s="110">
        <f t="shared" si="136"/>
        <v>1000</v>
      </c>
      <c r="G236" s="158">
        <f t="shared" si="137"/>
        <v>0</v>
      </c>
      <c r="H236" s="120">
        <f t="shared" si="138"/>
        <v>1000</v>
      </c>
      <c r="I236" s="98">
        <f t="shared" si="139"/>
        <v>1000</v>
      </c>
      <c r="J236" s="159"/>
      <c r="K236" s="161"/>
      <c r="L236" s="161"/>
      <c r="M236" s="161"/>
      <c r="N236" s="161"/>
      <c r="O236" s="161"/>
      <c r="P236" s="134"/>
      <c r="Q236" s="100"/>
      <c r="R236" s="100">
        <f t="shared" si="140"/>
        <v>0</v>
      </c>
      <c r="S236" s="161"/>
      <c r="T236" s="101">
        <f t="shared" si="141"/>
        <v>0</v>
      </c>
      <c r="U236" s="102"/>
      <c r="V236" s="159">
        <v>1000</v>
      </c>
      <c r="W236" s="162"/>
      <c r="X236" s="161"/>
      <c r="Y236" s="161"/>
      <c r="Z236" s="161"/>
      <c r="AA236" s="161"/>
      <c r="AB236" s="161"/>
      <c r="AC236" s="100">
        <f t="shared" si="142"/>
        <v>1000</v>
      </c>
      <c r="AD236" s="161"/>
      <c r="AE236" s="101">
        <f t="shared" si="143"/>
        <v>1000</v>
      </c>
      <c r="AF236" s="71"/>
    </row>
    <row r="237" spans="1:32" ht="45" customHeight="1" x14ac:dyDescent="0.35">
      <c r="A237" s="105">
        <v>931</v>
      </c>
      <c r="B237" s="106">
        <v>3803</v>
      </c>
      <c r="C237" s="492" t="s">
        <v>304</v>
      </c>
      <c r="D237" s="157">
        <v>500</v>
      </c>
      <c r="E237" s="110">
        <v>500</v>
      </c>
      <c r="F237" s="110">
        <f t="shared" si="136"/>
        <v>1425</v>
      </c>
      <c r="G237" s="158">
        <f t="shared" si="137"/>
        <v>925</v>
      </c>
      <c r="H237" s="120">
        <f t="shared" si="138"/>
        <v>0</v>
      </c>
      <c r="I237" s="98">
        <f t="shared" si="139"/>
        <v>925</v>
      </c>
      <c r="J237" s="159">
        <v>925</v>
      </c>
      <c r="K237" s="161"/>
      <c r="L237" s="161"/>
      <c r="M237" s="161"/>
      <c r="N237" s="161"/>
      <c r="O237" s="161"/>
      <c r="P237" s="134"/>
      <c r="Q237" s="100"/>
      <c r="R237" s="100">
        <f t="shared" si="140"/>
        <v>925</v>
      </c>
      <c r="S237" s="161"/>
      <c r="T237" s="101">
        <f t="shared" si="141"/>
        <v>925</v>
      </c>
      <c r="U237" s="102"/>
      <c r="V237" s="159"/>
      <c r="W237" s="162"/>
      <c r="X237" s="161"/>
      <c r="Y237" s="161"/>
      <c r="Z237" s="161"/>
      <c r="AA237" s="161"/>
      <c r="AB237" s="161"/>
      <c r="AC237" s="100">
        <f t="shared" si="142"/>
        <v>0</v>
      </c>
      <c r="AD237" s="161"/>
      <c r="AE237" s="101">
        <f t="shared" si="143"/>
        <v>0</v>
      </c>
      <c r="AF237" s="71"/>
    </row>
    <row r="238" spans="1:32" ht="45" customHeight="1" x14ac:dyDescent="0.35">
      <c r="A238" s="105">
        <v>931</v>
      </c>
      <c r="B238" s="124">
        <v>3937</v>
      </c>
      <c r="C238" s="492" t="s">
        <v>305</v>
      </c>
      <c r="D238" s="157"/>
      <c r="E238" s="110"/>
      <c r="F238" s="110">
        <f t="shared" si="136"/>
        <v>500</v>
      </c>
      <c r="G238" s="158">
        <f t="shared" si="137"/>
        <v>500</v>
      </c>
      <c r="H238" s="120">
        <f t="shared" si="138"/>
        <v>0</v>
      </c>
      <c r="I238" s="98">
        <f t="shared" si="139"/>
        <v>500</v>
      </c>
      <c r="J238" s="159">
        <v>500</v>
      </c>
      <c r="K238" s="161"/>
      <c r="L238" s="161"/>
      <c r="M238" s="161"/>
      <c r="N238" s="161"/>
      <c r="O238" s="161"/>
      <c r="P238" s="134"/>
      <c r="Q238" s="100"/>
      <c r="R238" s="100">
        <f t="shared" si="140"/>
        <v>500</v>
      </c>
      <c r="S238" s="161"/>
      <c r="T238" s="101">
        <f t="shared" si="141"/>
        <v>500</v>
      </c>
      <c r="U238" s="102"/>
      <c r="V238" s="159"/>
      <c r="W238" s="162"/>
      <c r="X238" s="161"/>
      <c r="Y238" s="161"/>
      <c r="Z238" s="161"/>
      <c r="AA238" s="161"/>
      <c r="AB238" s="161"/>
      <c r="AC238" s="100">
        <f t="shared" si="142"/>
        <v>0</v>
      </c>
      <c r="AD238" s="161"/>
      <c r="AE238" s="101">
        <f t="shared" si="143"/>
        <v>0</v>
      </c>
      <c r="AF238" s="71"/>
    </row>
    <row r="239" spans="1:32" ht="45" customHeight="1" x14ac:dyDescent="0.35">
      <c r="A239" s="105">
        <v>931</v>
      </c>
      <c r="B239" s="124">
        <v>3938</v>
      </c>
      <c r="C239" s="492" t="s">
        <v>306</v>
      </c>
      <c r="D239" s="157"/>
      <c r="E239" s="110"/>
      <c r="F239" s="110">
        <f t="shared" si="136"/>
        <v>1000</v>
      </c>
      <c r="G239" s="158">
        <f t="shared" si="137"/>
        <v>500</v>
      </c>
      <c r="H239" s="120">
        <f t="shared" si="138"/>
        <v>500</v>
      </c>
      <c r="I239" s="98">
        <f t="shared" si="139"/>
        <v>1000</v>
      </c>
      <c r="J239" s="159">
        <v>500</v>
      </c>
      <c r="K239" s="161"/>
      <c r="L239" s="161"/>
      <c r="M239" s="161"/>
      <c r="N239" s="161"/>
      <c r="O239" s="161"/>
      <c r="P239" s="134"/>
      <c r="Q239" s="100"/>
      <c r="R239" s="100">
        <f t="shared" si="140"/>
        <v>500</v>
      </c>
      <c r="S239" s="161"/>
      <c r="T239" s="101">
        <f t="shared" si="141"/>
        <v>500</v>
      </c>
      <c r="U239" s="102"/>
      <c r="V239" s="159">
        <v>500</v>
      </c>
      <c r="W239" s="162"/>
      <c r="X239" s="161"/>
      <c r="Y239" s="161"/>
      <c r="Z239" s="161"/>
      <c r="AA239" s="161"/>
      <c r="AB239" s="161"/>
      <c r="AC239" s="100">
        <f t="shared" si="142"/>
        <v>500</v>
      </c>
      <c r="AD239" s="161"/>
      <c r="AE239" s="101">
        <f t="shared" si="143"/>
        <v>500</v>
      </c>
      <c r="AF239" s="71"/>
    </row>
    <row r="240" spans="1:32" ht="45" customHeight="1" x14ac:dyDescent="0.35">
      <c r="A240" s="105">
        <v>931</v>
      </c>
      <c r="B240" s="124">
        <v>3939</v>
      </c>
      <c r="C240" s="492" t="s">
        <v>307</v>
      </c>
      <c r="D240" s="157"/>
      <c r="E240" s="110"/>
      <c r="F240" s="110">
        <f t="shared" si="136"/>
        <v>1000</v>
      </c>
      <c r="G240" s="158">
        <f t="shared" si="137"/>
        <v>1000</v>
      </c>
      <c r="H240" s="120">
        <f t="shared" si="138"/>
        <v>0</v>
      </c>
      <c r="I240" s="98">
        <f t="shared" si="139"/>
        <v>1000</v>
      </c>
      <c r="J240" s="159">
        <v>1000</v>
      </c>
      <c r="K240" s="161"/>
      <c r="L240" s="161"/>
      <c r="M240" s="161"/>
      <c r="N240" s="161"/>
      <c r="O240" s="161"/>
      <c r="P240" s="134"/>
      <c r="Q240" s="100"/>
      <c r="R240" s="100">
        <f t="shared" si="140"/>
        <v>1000</v>
      </c>
      <c r="S240" s="161"/>
      <c r="T240" s="101">
        <f t="shared" si="141"/>
        <v>1000</v>
      </c>
      <c r="U240" s="102"/>
      <c r="V240" s="159"/>
      <c r="W240" s="162"/>
      <c r="X240" s="161"/>
      <c r="Y240" s="161"/>
      <c r="Z240" s="161"/>
      <c r="AA240" s="161"/>
      <c r="AB240" s="161"/>
      <c r="AC240" s="100">
        <f t="shared" si="142"/>
        <v>0</v>
      </c>
      <c r="AD240" s="161"/>
      <c r="AE240" s="101">
        <f t="shared" si="143"/>
        <v>0</v>
      </c>
      <c r="AF240" s="71"/>
    </row>
    <row r="241" spans="1:32" ht="45" customHeight="1" x14ac:dyDescent="0.35">
      <c r="A241" s="105">
        <v>931</v>
      </c>
      <c r="B241" s="124">
        <v>3940</v>
      </c>
      <c r="C241" s="492" t="s">
        <v>308</v>
      </c>
      <c r="D241" s="157"/>
      <c r="E241" s="110"/>
      <c r="F241" s="110">
        <f t="shared" si="136"/>
        <v>300</v>
      </c>
      <c r="G241" s="158">
        <f t="shared" si="137"/>
        <v>300</v>
      </c>
      <c r="H241" s="120">
        <f t="shared" si="138"/>
        <v>0</v>
      </c>
      <c r="I241" s="98">
        <f t="shared" si="139"/>
        <v>300</v>
      </c>
      <c r="J241" s="159">
        <v>300</v>
      </c>
      <c r="K241" s="161"/>
      <c r="L241" s="161"/>
      <c r="M241" s="161"/>
      <c r="N241" s="161"/>
      <c r="O241" s="161"/>
      <c r="P241" s="134"/>
      <c r="Q241" s="100"/>
      <c r="R241" s="100">
        <f t="shared" si="140"/>
        <v>300</v>
      </c>
      <c r="S241" s="161"/>
      <c r="T241" s="101">
        <f t="shared" si="141"/>
        <v>300</v>
      </c>
      <c r="U241" s="102"/>
      <c r="V241" s="159"/>
      <c r="W241" s="162"/>
      <c r="X241" s="161"/>
      <c r="Y241" s="161"/>
      <c r="Z241" s="161"/>
      <c r="AA241" s="161"/>
      <c r="AB241" s="161"/>
      <c r="AC241" s="100">
        <f t="shared" si="142"/>
        <v>0</v>
      </c>
      <c r="AD241" s="161"/>
      <c r="AE241" s="101">
        <f t="shared" si="143"/>
        <v>0</v>
      </c>
      <c r="AF241" s="71"/>
    </row>
    <row r="242" spans="1:32" ht="45" customHeight="1" x14ac:dyDescent="0.35">
      <c r="A242" s="105">
        <v>931</v>
      </c>
      <c r="B242" s="124">
        <v>3941</v>
      </c>
      <c r="C242" s="492" t="s">
        <v>309</v>
      </c>
      <c r="D242" s="157"/>
      <c r="E242" s="110"/>
      <c r="F242" s="110">
        <f t="shared" si="136"/>
        <v>1500</v>
      </c>
      <c r="G242" s="158">
        <f t="shared" si="137"/>
        <v>1500</v>
      </c>
      <c r="H242" s="120">
        <f t="shared" si="138"/>
        <v>0</v>
      </c>
      <c r="I242" s="98">
        <f t="shared" si="139"/>
        <v>1500</v>
      </c>
      <c r="J242" s="159">
        <v>1500</v>
      </c>
      <c r="K242" s="161"/>
      <c r="L242" s="161"/>
      <c r="M242" s="161"/>
      <c r="N242" s="161"/>
      <c r="O242" s="161"/>
      <c r="P242" s="134"/>
      <c r="Q242" s="100"/>
      <c r="R242" s="100">
        <f t="shared" si="140"/>
        <v>1500</v>
      </c>
      <c r="S242" s="161"/>
      <c r="T242" s="101">
        <f t="shared" si="141"/>
        <v>1500</v>
      </c>
      <c r="U242" s="102"/>
      <c r="V242" s="159"/>
      <c r="W242" s="162"/>
      <c r="X242" s="161"/>
      <c r="Y242" s="161"/>
      <c r="Z242" s="161"/>
      <c r="AA242" s="161"/>
      <c r="AB242" s="161"/>
      <c r="AC242" s="100">
        <f t="shared" si="142"/>
        <v>0</v>
      </c>
      <c r="AD242" s="161"/>
      <c r="AE242" s="101">
        <f t="shared" si="143"/>
        <v>0</v>
      </c>
      <c r="AF242" s="71"/>
    </row>
    <row r="243" spans="1:32" ht="45" customHeight="1" x14ac:dyDescent="0.35">
      <c r="A243" s="105">
        <v>931</v>
      </c>
      <c r="B243" s="124">
        <v>3942</v>
      </c>
      <c r="C243" s="492" t="s">
        <v>310</v>
      </c>
      <c r="D243" s="157"/>
      <c r="E243" s="110"/>
      <c r="F243" s="110">
        <f t="shared" si="136"/>
        <v>1000</v>
      </c>
      <c r="G243" s="158">
        <f t="shared" si="137"/>
        <v>1000</v>
      </c>
      <c r="H243" s="120">
        <f t="shared" si="138"/>
        <v>0</v>
      </c>
      <c r="I243" s="98">
        <f t="shared" si="139"/>
        <v>1000</v>
      </c>
      <c r="J243" s="159">
        <v>1000</v>
      </c>
      <c r="K243" s="161"/>
      <c r="L243" s="161"/>
      <c r="M243" s="161"/>
      <c r="N243" s="161"/>
      <c r="O243" s="161"/>
      <c r="P243" s="134"/>
      <c r="Q243" s="100"/>
      <c r="R243" s="100">
        <f t="shared" si="140"/>
        <v>1000</v>
      </c>
      <c r="S243" s="161"/>
      <c r="T243" s="101">
        <f t="shared" si="141"/>
        <v>1000</v>
      </c>
      <c r="U243" s="102"/>
      <c r="V243" s="159"/>
      <c r="W243" s="162"/>
      <c r="X243" s="161"/>
      <c r="Y243" s="161"/>
      <c r="Z243" s="161"/>
      <c r="AA243" s="161"/>
      <c r="AB243" s="161"/>
      <c r="AC243" s="100">
        <f t="shared" si="142"/>
        <v>0</v>
      </c>
      <c r="AD243" s="161"/>
      <c r="AE243" s="101">
        <f t="shared" si="143"/>
        <v>0</v>
      </c>
      <c r="AF243" s="71" t="s">
        <v>311</v>
      </c>
    </row>
    <row r="244" spans="1:32" ht="45" customHeight="1" thickBot="1" x14ac:dyDescent="0.4">
      <c r="A244" s="105">
        <v>931</v>
      </c>
      <c r="B244" s="106">
        <v>3055</v>
      </c>
      <c r="C244" s="492" t="s">
        <v>312</v>
      </c>
      <c r="D244" s="157">
        <v>4000</v>
      </c>
      <c r="E244" s="110">
        <v>3800</v>
      </c>
      <c r="F244" s="110">
        <f t="shared" si="136"/>
        <v>4350</v>
      </c>
      <c r="G244" s="158">
        <f t="shared" si="137"/>
        <v>550</v>
      </c>
      <c r="H244" s="120">
        <f t="shared" si="138"/>
        <v>0</v>
      </c>
      <c r="I244" s="98">
        <f t="shared" si="139"/>
        <v>550</v>
      </c>
      <c r="J244" s="159">
        <v>550</v>
      </c>
      <c r="K244" s="161"/>
      <c r="L244" s="161"/>
      <c r="M244" s="161"/>
      <c r="N244" s="161"/>
      <c r="O244" s="161"/>
      <c r="P244" s="134"/>
      <c r="Q244" s="100"/>
      <c r="R244" s="100">
        <f t="shared" si="140"/>
        <v>550</v>
      </c>
      <c r="S244" s="161"/>
      <c r="T244" s="101">
        <f t="shared" si="141"/>
        <v>550</v>
      </c>
      <c r="U244" s="102"/>
      <c r="V244" s="159"/>
      <c r="W244" s="162"/>
      <c r="X244" s="161"/>
      <c r="Y244" s="161"/>
      <c r="Z244" s="161"/>
      <c r="AA244" s="161"/>
      <c r="AB244" s="161"/>
      <c r="AC244" s="100">
        <f t="shared" si="142"/>
        <v>0</v>
      </c>
      <c r="AD244" s="161"/>
      <c r="AE244" s="101">
        <f t="shared" si="143"/>
        <v>0</v>
      </c>
      <c r="AF244" s="71"/>
    </row>
    <row r="245" spans="1:32" ht="39" customHeight="1" thickBot="1" x14ac:dyDescent="0.4">
      <c r="A245" s="548" t="s">
        <v>313</v>
      </c>
      <c r="B245" s="549"/>
      <c r="C245" s="550"/>
      <c r="D245" s="54">
        <f t="shared" ref="D245:AE245" si="144">SUBTOTAL(9,D224:D244)</f>
        <v>24230</v>
      </c>
      <c r="E245" s="55">
        <f t="shared" si="144"/>
        <v>23029</v>
      </c>
      <c r="F245" s="55">
        <f t="shared" si="144"/>
        <v>42418</v>
      </c>
      <c r="G245" s="54">
        <f t="shared" si="144"/>
        <v>11919</v>
      </c>
      <c r="H245" s="55">
        <f t="shared" si="144"/>
        <v>7470</v>
      </c>
      <c r="I245" s="55">
        <f t="shared" si="144"/>
        <v>19389</v>
      </c>
      <c r="J245" s="55">
        <f t="shared" si="144"/>
        <v>10919</v>
      </c>
      <c r="K245" s="55">
        <f t="shared" si="144"/>
        <v>0</v>
      </c>
      <c r="L245" s="55">
        <f t="shared" si="144"/>
        <v>0</v>
      </c>
      <c r="M245" s="55">
        <f t="shared" si="144"/>
        <v>0</v>
      </c>
      <c r="N245" s="55">
        <f t="shared" si="144"/>
        <v>0</v>
      </c>
      <c r="O245" s="55">
        <f t="shared" si="144"/>
        <v>0</v>
      </c>
      <c r="P245" s="55">
        <f t="shared" si="144"/>
        <v>0</v>
      </c>
      <c r="Q245" s="55">
        <f t="shared" si="144"/>
        <v>0</v>
      </c>
      <c r="R245" s="55">
        <f t="shared" si="144"/>
        <v>10919</v>
      </c>
      <c r="S245" s="55">
        <f t="shared" si="144"/>
        <v>1000</v>
      </c>
      <c r="T245" s="57">
        <f t="shared" si="144"/>
        <v>11919</v>
      </c>
      <c r="U245" s="57">
        <f t="shared" si="144"/>
        <v>0</v>
      </c>
      <c r="V245" s="55">
        <f t="shared" si="144"/>
        <v>7470</v>
      </c>
      <c r="W245" s="55">
        <f t="shared" si="144"/>
        <v>0</v>
      </c>
      <c r="X245" s="55">
        <f t="shared" si="144"/>
        <v>0</v>
      </c>
      <c r="Y245" s="55">
        <f t="shared" si="144"/>
        <v>0</v>
      </c>
      <c r="Z245" s="55">
        <f t="shared" si="144"/>
        <v>0</v>
      </c>
      <c r="AA245" s="55">
        <f t="shared" si="144"/>
        <v>0</v>
      </c>
      <c r="AB245" s="55">
        <f t="shared" si="144"/>
        <v>0</v>
      </c>
      <c r="AC245" s="55">
        <f t="shared" si="144"/>
        <v>7470</v>
      </c>
      <c r="AD245" s="55">
        <f t="shared" si="144"/>
        <v>0</v>
      </c>
      <c r="AE245" s="57">
        <f t="shared" si="144"/>
        <v>7470</v>
      </c>
      <c r="AF245" s="494"/>
    </row>
    <row r="246" spans="1:32" ht="45" customHeight="1" x14ac:dyDescent="0.35">
      <c r="A246" s="91">
        <v>935</v>
      </c>
      <c r="B246" s="21">
        <v>3278</v>
      </c>
      <c r="C246" s="495" t="s">
        <v>314</v>
      </c>
      <c r="D246" s="188">
        <v>9200</v>
      </c>
      <c r="E246" s="95">
        <v>8965</v>
      </c>
      <c r="F246" s="95">
        <f>I246+E246</f>
        <v>11465</v>
      </c>
      <c r="G246" s="96">
        <f>T246</f>
        <v>2500</v>
      </c>
      <c r="H246" s="97">
        <f>AE246</f>
        <v>0</v>
      </c>
      <c r="I246" s="98">
        <f>SUM(G246:H246)</f>
        <v>2500</v>
      </c>
      <c r="J246" s="99"/>
      <c r="K246" s="100"/>
      <c r="L246" s="100"/>
      <c r="M246" s="100"/>
      <c r="N246" s="100"/>
      <c r="O246" s="100"/>
      <c r="P246" s="30">
        <v>2500</v>
      </c>
      <c r="Q246" s="100"/>
      <c r="R246" s="100">
        <f>SUM(J246:P246)</f>
        <v>2500</v>
      </c>
      <c r="S246" s="100"/>
      <c r="T246" s="101">
        <f>SUM(Q246:R246)</f>
        <v>2500</v>
      </c>
      <c r="U246" s="102"/>
      <c r="V246" s="99"/>
      <c r="W246" s="103"/>
      <c r="X246" s="100"/>
      <c r="Y246" s="100"/>
      <c r="Z246" s="100"/>
      <c r="AA246" s="100"/>
      <c r="AB246" s="100"/>
      <c r="AC246" s="100">
        <f>SUM(V246:AB246)</f>
        <v>0</v>
      </c>
      <c r="AD246" s="100"/>
      <c r="AE246" s="101">
        <f>SUM(AC246:AD246)</f>
        <v>0</v>
      </c>
      <c r="AF246" s="71"/>
    </row>
    <row r="247" spans="1:32" ht="45" customHeight="1" x14ac:dyDescent="0.35">
      <c r="A247" s="91">
        <v>935</v>
      </c>
      <c r="B247" s="21">
        <v>3277</v>
      </c>
      <c r="C247" s="495" t="s">
        <v>315</v>
      </c>
      <c r="D247" s="188">
        <v>9000</v>
      </c>
      <c r="E247" s="95">
        <v>5193</v>
      </c>
      <c r="F247" s="95">
        <f>I247+E247</f>
        <v>7693</v>
      </c>
      <c r="G247" s="96">
        <f>T247</f>
        <v>2500</v>
      </c>
      <c r="H247" s="97">
        <f>AE247</f>
        <v>0</v>
      </c>
      <c r="I247" s="98">
        <f>SUM(G247:H247)</f>
        <v>2500</v>
      </c>
      <c r="J247" s="99"/>
      <c r="K247" s="100"/>
      <c r="L247" s="100"/>
      <c r="M247" s="100"/>
      <c r="N247" s="100"/>
      <c r="O247" s="100"/>
      <c r="P247" s="30">
        <v>2500</v>
      </c>
      <c r="Q247" s="100"/>
      <c r="R247" s="100">
        <f>SUM(J247:P247)</f>
        <v>2500</v>
      </c>
      <c r="S247" s="100"/>
      <c r="T247" s="101">
        <f>SUM(Q247:R247)</f>
        <v>2500</v>
      </c>
      <c r="U247" s="102"/>
      <c r="V247" s="99"/>
      <c r="W247" s="103"/>
      <c r="X247" s="100"/>
      <c r="Y247" s="100"/>
      <c r="Z247" s="100"/>
      <c r="AA247" s="100"/>
      <c r="AB247" s="100"/>
      <c r="AC247" s="100">
        <f>SUM(V247:AB247)</f>
        <v>0</v>
      </c>
      <c r="AD247" s="100"/>
      <c r="AE247" s="101">
        <f>SUM(AC247:AD247)</f>
        <v>0</v>
      </c>
      <c r="AF247" s="71"/>
    </row>
    <row r="248" spans="1:32" ht="45" customHeight="1" x14ac:dyDescent="0.35">
      <c r="A248" s="91">
        <v>935</v>
      </c>
      <c r="B248" s="392">
        <v>3943</v>
      </c>
      <c r="C248" s="495" t="s">
        <v>316</v>
      </c>
      <c r="D248" s="188"/>
      <c r="E248" s="95"/>
      <c r="F248" s="95">
        <f>I248+E248</f>
        <v>2500</v>
      </c>
      <c r="G248" s="96">
        <f>T248</f>
        <v>2500</v>
      </c>
      <c r="H248" s="97">
        <f>AE248</f>
        <v>0</v>
      </c>
      <c r="I248" s="98">
        <f>SUM(G248:H248)</f>
        <v>2500</v>
      </c>
      <c r="J248" s="99"/>
      <c r="K248" s="100"/>
      <c r="L248" s="100"/>
      <c r="M248" s="100"/>
      <c r="N248" s="100"/>
      <c r="O248" s="100"/>
      <c r="P248" s="30">
        <v>2500</v>
      </c>
      <c r="Q248" s="100"/>
      <c r="R248" s="100">
        <f>SUM(J248:P248)</f>
        <v>2500</v>
      </c>
      <c r="S248" s="100"/>
      <c r="T248" s="101">
        <f>SUM(Q248:R248)</f>
        <v>2500</v>
      </c>
      <c r="U248" s="102"/>
      <c r="V248" s="99"/>
      <c r="W248" s="103"/>
      <c r="X248" s="100"/>
      <c r="Y248" s="100"/>
      <c r="Z248" s="100"/>
      <c r="AA248" s="100"/>
      <c r="AB248" s="100"/>
      <c r="AC248" s="100">
        <f>SUM(V248:AB248)</f>
        <v>0</v>
      </c>
      <c r="AD248" s="100"/>
      <c r="AE248" s="101">
        <f>SUM(AC248:AD248)</f>
        <v>0</v>
      </c>
      <c r="AF248" s="71"/>
    </row>
    <row r="249" spans="1:32" ht="70.5" thickBot="1" x14ac:dyDescent="0.4">
      <c r="A249" s="91">
        <v>935</v>
      </c>
      <c r="B249" s="392">
        <v>3944</v>
      </c>
      <c r="C249" s="496" t="s">
        <v>317</v>
      </c>
      <c r="D249" s="188"/>
      <c r="E249" s="95"/>
      <c r="F249" s="95">
        <f>I249+E249</f>
        <v>2500</v>
      </c>
      <c r="G249" s="96">
        <f>T249</f>
        <v>2500</v>
      </c>
      <c r="H249" s="97">
        <f>AE249</f>
        <v>0</v>
      </c>
      <c r="I249" s="98">
        <f>SUM(G249:H249)</f>
        <v>2500</v>
      </c>
      <c r="J249" s="99"/>
      <c r="K249" s="100"/>
      <c r="L249" s="100"/>
      <c r="M249" s="100"/>
      <c r="N249" s="100"/>
      <c r="O249" s="100"/>
      <c r="P249" s="30">
        <v>2500</v>
      </c>
      <c r="Q249" s="100"/>
      <c r="R249" s="100">
        <f>SUM(J249:P249)</f>
        <v>2500</v>
      </c>
      <c r="S249" s="100"/>
      <c r="T249" s="101">
        <f>SUM(Q249:R249)</f>
        <v>2500</v>
      </c>
      <c r="U249" s="102"/>
      <c r="V249" s="99"/>
      <c r="W249" s="103"/>
      <c r="X249" s="100"/>
      <c r="Y249" s="100"/>
      <c r="Z249" s="100"/>
      <c r="AA249" s="100"/>
      <c r="AB249" s="100"/>
      <c r="AC249" s="100">
        <f>SUM(V249:AB249)</f>
        <v>0</v>
      </c>
      <c r="AD249" s="100"/>
      <c r="AE249" s="101">
        <f>SUM(AC249:AD249)</f>
        <v>0</v>
      </c>
      <c r="AF249" s="71"/>
    </row>
    <row r="250" spans="1:32" ht="45" hidden="1" customHeight="1" x14ac:dyDescent="0.35">
      <c r="A250" s="91">
        <v>935</v>
      </c>
      <c r="B250" s="21"/>
      <c r="C250" s="495"/>
      <c r="D250" s="188"/>
      <c r="E250" s="95"/>
      <c r="F250" s="95">
        <f>I250+E250</f>
        <v>0</v>
      </c>
      <c r="G250" s="96">
        <f>T250</f>
        <v>0</v>
      </c>
      <c r="H250" s="97">
        <f>AE250</f>
        <v>0</v>
      </c>
      <c r="I250" s="98">
        <f>SUM(G250:H250)</f>
        <v>0</v>
      </c>
      <c r="J250" s="99"/>
      <c r="K250" s="100"/>
      <c r="L250" s="100"/>
      <c r="M250" s="100"/>
      <c r="N250" s="100"/>
      <c r="O250" s="100"/>
      <c r="P250" s="30"/>
      <c r="Q250" s="100"/>
      <c r="R250" s="100">
        <f>SUM(J250:P250)</f>
        <v>0</v>
      </c>
      <c r="S250" s="100"/>
      <c r="T250" s="101">
        <f>SUM(Q250:R250)</f>
        <v>0</v>
      </c>
      <c r="U250" s="102"/>
      <c r="V250" s="99"/>
      <c r="W250" s="103"/>
      <c r="X250" s="100"/>
      <c r="Y250" s="100"/>
      <c r="Z250" s="100"/>
      <c r="AA250" s="100"/>
      <c r="AB250" s="100"/>
      <c r="AC250" s="100">
        <f>SUM(V250:AB250)</f>
        <v>0</v>
      </c>
      <c r="AD250" s="100"/>
      <c r="AE250" s="101">
        <f>SUM(AC250:AD250)</f>
        <v>0</v>
      </c>
      <c r="AF250" s="71"/>
    </row>
    <row r="251" spans="1:32" ht="45" customHeight="1" thickBot="1" x14ac:dyDescent="0.4">
      <c r="A251" s="548" t="s">
        <v>318</v>
      </c>
      <c r="B251" s="549"/>
      <c r="C251" s="550"/>
      <c r="D251" s="54">
        <f>SUBTOTAL(9,D246:D250)</f>
        <v>18200</v>
      </c>
      <c r="E251" s="54">
        <f t="shared" ref="E251:AE251" si="145">SUBTOTAL(9,E246:E250)</f>
        <v>14158</v>
      </c>
      <c r="F251" s="54">
        <f t="shared" si="145"/>
        <v>24158</v>
      </c>
      <c r="G251" s="54">
        <f t="shared" si="145"/>
        <v>10000</v>
      </c>
      <c r="H251" s="54">
        <f t="shared" si="145"/>
        <v>0</v>
      </c>
      <c r="I251" s="54">
        <f t="shared" si="145"/>
        <v>10000</v>
      </c>
      <c r="J251" s="54">
        <f t="shared" si="145"/>
        <v>0</v>
      </c>
      <c r="K251" s="54">
        <f t="shared" si="145"/>
        <v>0</v>
      </c>
      <c r="L251" s="54">
        <f t="shared" si="145"/>
        <v>0</v>
      </c>
      <c r="M251" s="54">
        <f t="shared" si="145"/>
        <v>0</v>
      </c>
      <c r="N251" s="54">
        <f t="shared" si="145"/>
        <v>0</v>
      </c>
      <c r="O251" s="54">
        <f t="shared" si="145"/>
        <v>0</v>
      </c>
      <c r="P251" s="54">
        <f t="shared" si="145"/>
        <v>10000</v>
      </c>
      <c r="Q251" s="54">
        <f t="shared" si="145"/>
        <v>0</v>
      </c>
      <c r="R251" s="54">
        <f t="shared" si="145"/>
        <v>10000</v>
      </c>
      <c r="S251" s="54">
        <f t="shared" si="145"/>
        <v>0</v>
      </c>
      <c r="T251" s="54">
        <f t="shared" si="145"/>
        <v>10000</v>
      </c>
      <c r="U251" s="54">
        <f t="shared" si="145"/>
        <v>0</v>
      </c>
      <c r="V251" s="54">
        <f t="shared" si="145"/>
        <v>0</v>
      </c>
      <c r="W251" s="54">
        <f t="shared" si="145"/>
        <v>0</v>
      </c>
      <c r="X251" s="54">
        <f t="shared" si="145"/>
        <v>0</v>
      </c>
      <c r="Y251" s="54">
        <f t="shared" si="145"/>
        <v>0</v>
      </c>
      <c r="Z251" s="54">
        <f t="shared" si="145"/>
        <v>0</v>
      </c>
      <c r="AA251" s="54">
        <f t="shared" si="145"/>
        <v>0</v>
      </c>
      <c r="AB251" s="54">
        <f t="shared" si="145"/>
        <v>0</v>
      </c>
      <c r="AC251" s="54">
        <f t="shared" si="145"/>
        <v>0</v>
      </c>
      <c r="AD251" s="54">
        <f t="shared" si="145"/>
        <v>0</v>
      </c>
      <c r="AE251" s="54">
        <f t="shared" si="145"/>
        <v>0</v>
      </c>
      <c r="AF251" s="497"/>
    </row>
    <row r="252" spans="1:32" ht="30" customHeight="1" thickBot="1" x14ac:dyDescent="0.4">
      <c r="A252" s="551" t="s">
        <v>319</v>
      </c>
      <c r="B252" s="552"/>
      <c r="C252" s="553"/>
      <c r="D252" s="498">
        <f t="shared" ref="D252:T252" si="146">SUBTOTAL(9,D5:D251)</f>
        <v>403638</v>
      </c>
      <c r="E252" s="499">
        <f t="shared" si="146"/>
        <v>289155.79700000002</v>
      </c>
      <c r="F252" s="500">
        <f t="shared" si="146"/>
        <v>587736.79700000002</v>
      </c>
      <c r="G252" s="501">
        <f t="shared" si="146"/>
        <v>228792</v>
      </c>
      <c r="H252" s="500">
        <f t="shared" si="146"/>
        <v>64646</v>
      </c>
      <c r="I252" s="499">
        <f t="shared" si="146"/>
        <v>298581</v>
      </c>
      <c r="J252" s="500">
        <f t="shared" si="146"/>
        <v>71757</v>
      </c>
      <c r="K252" s="502">
        <f t="shared" si="146"/>
        <v>13535</v>
      </c>
      <c r="L252" s="502">
        <f t="shared" si="146"/>
        <v>34531</v>
      </c>
      <c r="M252" s="503">
        <f t="shared" si="146"/>
        <v>9102</v>
      </c>
      <c r="N252" s="499">
        <f t="shared" si="146"/>
        <v>0</v>
      </c>
      <c r="O252" s="500">
        <f t="shared" si="146"/>
        <v>8700</v>
      </c>
      <c r="P252" s="500">
        <f t="shared" si="146"/>
        <v>10000</v>
      </c>
      <c r="Q252" s="500">
        <f t="shared" si="146"/>
        <v>40000</v>
      </c>
      <c r="R252" s="500">
        <f t="shared" si="146"/>
        <v>147625</v>
      </c>
      <c r="S252" s="500">
        <f t="shared" si="146"/>
        <v>41167</v>
      </c>
      <c r="T252" s="502">
        <f t="shared" si="146"/>
        <v>228792</v>
      </c>
      <c r="U252" s="502"/>
      <c r="V252" s="500">
        <f t="shared" ref="V252:AE252" si="147">SUBTOTAL(9,V5:V251)</f>
        <v>32410</v>
      </c>
      <c r="W252" s="500">
        <f t="shared" si="147"/>
        <v>4270</v>
      </c>
      <c r="X252" s="500">
        <f t="shared" si="147"/>
        <v>26397</v>
      </c>
      <c r="Y252" s="500">
        <f t="shared" si="147"/>
        <v>0</v>
      </c>
      <c r="Z252" s="500">
        <f t="shared" si="147"/>
        <v>0</v>
      </c>
      <c r="AA252" s="500">
        <f t="shared" si="147"/>
        <v>1569</v>
      </c>
      <c r="AB252" s="500">
        <f t="shared" si="147"/>
        <v>0</v>
      </c>
      <c r="AC252" s="500">
        <f t="shared" si="147"/>
        <v>64646</v>
      </c>
      <c r="AD252" s="500">
        <f t="shared" si="147"/>
        <v>0</v>
      </c>
      <c r="AE252" s="502">
        <f t="shared" si="147"/>
        <v>64646</v>
      </c>
      <c r="AF252" s="58"/>
    </row>
    <row r="253" spans="1:32" ht="45" hidden="1" customHeight="1" x14ac:dyDescent="0.35">
      <c r="A253" s="504"/>
      <c r="B253" s="505"/>
      <c r="C253" s="506" t="s">
        <v>320</v>
      </c>
      <c r="D253" s="507">
        <f>D252</f>
        <v>403638</v>
      </c>
      <c r="E253" s="494">
        <f>E252</f>
        <v>289155.79700000002</v>
      </c>
      <c r="F253" s="494">
        <f>F252</f>
        <v>587736.79700000002</v>
      </c>
      <c r="G253" s="508">
        <f>G252</f>
        <v>228792</v>
      </c>
      <c r="H253" s="509">
        <f t="shared" ref="H253:AE253" si="148">H252</f>
        <v>64646</v>
      </c>
      <c r="I253" s="510">
        <f t="shared" si="148"/>
        <v>298581</v>
      </c>
      <c r="J253" s="511">
        <f t="shared" si="148"/>
        <v>71757</v>
      </c>
      <c r="K253" s="512">
        <f t="shared" si="148"/>
        <v>13535</v>
      </c>
      <c r="L253" s="513"/>
      <c r="M253" s="494">
        <f t="shared" si="148"/>
        <v>9102</v>
      </c>
      <c r="N253" s="514">
        <f t="shared" si="148"/>
        <v>0</v>
      </c>
      <c r="O253" s="515">
        <f t="shared" si="148"/>
        <v>8700</v>
      </c>
      <c r="P253" s="515">
        <f t="shared" si="148"/>
        <v>10000</v>
      </c>
      <c r="Q253" s="515">
        <f>Q252</f>
        <v>40000</v>
      </c>
      <c r="R253" s="515">
        <f t="shared" si="148"/>
        <v>147625</v>
      </c>
      <c r="S253" s="515">
        <f t="shared" si="148"/>
        <v>41167</v>
      </c>
      <c r="T253" s="516">
        <f t="shared" si="148"/>
        <v>228792</v>
      </c>
      <c r="U253" s="517"/>
      <c r="V253" s="511">
        <f t="shared" si="148"/>
        <v>32410</v>
      </c>
      <c r="W253" s="514"/>
      <c r="X253" s="515">
        <f t="shared" si="148"/>
        <v>26397</v>
      </c>
      <c r="Y253" s="515">
        <f t="shared" si="148"/>
        <v>0</v>
      </c>
      <c r="Z253" s="515">
        <f t="shared" si="148"/>
        <v>0</v>
      </c>
      <c r="AA253" s="515">
        <f t="shared" si="148"/>
        <v>1569</v>
      </c>
      <c r="AB253" s="515">
        <f t="shared" si="148"/>
        <v>0</v>
      </c>
      <c r="AC253" s="515">
        <f t="shared" si="148"/>
        <v>64646</v>
      </c>
      <c r="AD253" s="515">
        <f t="shared" si="148"/>
        <v>0</v>
      </c>
      <c r="AE253" s="516">
        <f t="shared" si="148"/>
        <v>64646</v>
      </c>
      <c r="AF253" s="518"/>
    </row>
    <row r="254" spans="1:32" ht="27.75" customHeight="1" thickBot="1" x14ac:dyDescent="0.4">
      <c r="A254" s="519"/>
      <c r="B254" s="520"/>
      <c r="C254" s="521" t="s">
        <v>321</v>
      </c>
      <c r="D254" s="522"/>
      <c r="E254" s="523"/>
      <c r="F254" s="524"/>
      <c r="G254" s="522"/>
      <c r="H254" s="525"/>
      <c r="I254" s="526"/>
      <c r="J254" s="527">
        <v>70000</v>
      </c>
      <c r="K254" s="528">
        <v>13200</v>
      </c>
      <c r="L254" s="529">
        <v>33200</v>
      </c>
      <c r="M254" s="530">
        <v>8700</v>
      </c>
      <c r="N254" s="531"/>
      <c r="O254" s="532">
        <v>8700</v>
      </c>
      <c r="P254" s="528">
        <v>10000</v>
      </c>
      <c r="Q254" s="533">
        <v>40000</v>
      </c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27.75" customHeight="1" thickBot="1" x14ac:dyDescent="0.4">
      <c r="A255" s="519"/>
      <c r="B255" s="520"/>
      <c r="C255" s="521" t="s">
        <v>322</v>
      </c>
      <c r="D255" s="522"/>
      <c r="E255" s="523"/>
      <c r="F255" s="524"/>
      <c r="G255" s="522"/>
      <c r="H255" s="525"/>
      <c r="I255" s="526"/>
      <c r="J255" s="534">
        <v>1757</v>
      </c>
      <c r="K255" s="535">
        <v>335</v>
      </c>
      <c r="L255" s="536">
        <v>1331</v>
      </c>
      <c r="M255" s="537">
        <v>402</v>
      </c>
      <c r="N255" s="538"/>
      <c r="O255" s="539"/>
      <c r="P255" s="535"/>
      <c r="Q255" s="533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24" customHeight="1" thickBot="1" x14ac:dyDescent="0.4">
      <c r="A256" s="519"/>
      <c r="B256" s="520"/>
      <c r="C256" s="521" t="s">
        <v>320</v>
      </c>
      <c r="D256" s="522"/>
      <c r="E256" s="523"/>
      <c r="F256" s="524"/>
      <c r="G256" s="522"/>
      <c r="H256" s="525"/>
      <c r="I256" s="526"/>
      <c r="J256" s="534">
        <f>J254+J255-J252</f>
        <v>0</v>
      </c>
      <c r="K256" s="534">
        <f t="shared" ref="K256:Q256" si="149">K254+K255-K252</f>
        <v>0</v>
      </c>
      <c r="L256" s="534">
        <f t="shared" si="149"/>
        <v>0</v>
      </c>
      <c r="M256" s="534">
        <f t="shared" si="149"/>
        <v>0</v>
      </c>
      <c r="N256" s="534">
        <f t="shared" si="149"/>
        <v>0</v>
      </c>
      <c r="O256" s="534">
        <f t="shared" si="149"/>
        <v>0</v>
      </c>
      <c r="P256" s="534">
        <f t="shared" si="149"/>
        <v>0</v>
      </c>
      <c r="Q256" s="534">
        <f t="shared" si="149"/>
        <v>0</v>
      </c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45" customHeight="1" x14ac:dyDescent="0.35">
      <c r="A257" s="519"/>
      <c r="B257" s="520"/>
      <c r="C257" s="1"/>
      <c r="D257" s="519"/>
      <c r="E257" s="540"/>
      <c r="F257" s="541"/>
      <c r="G257" s="519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45" customHeight="1" x14ac:dyDescent="0.35">
      <c r="A258" s="519"/>
      <c r="B258" s="520"/>
      <c r="C258" s="1"/>
      <c r="D258" s="519"/>
      <c r="E258" s="540"/>
      <c r="F258" s="541"/>
      <c r="G258" s="519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45" customHeight="1" x14ac:dyDescent="0.35">
      <c r="A259" s="519"/>
      <c r="B259" s="520"/>
      <c r="C259" s="1"/>
      <c r="D259" s="519"/>
      <c r="E259" s="540"/>
      <c r="F259" s="541"/>
      <c r="G259" s="519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45" customHeight="1" x14ac:dyDescent="0.35">
      <c r="A260" s="519"/>
      <c r="B260" s="520"/>
      <c r="C260" s="1"/>
      <c r="D260" s="519"/>
      <c r="E260" s="540"/>
      <c r="F260" s="541"/>
      <c r="G260" s="519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45" customHeight="1" x14ac:dyDescent="0.35">
      <c r="A261" s="519"/>
      <c r="B261" s="520"/>
      <c r="C261" s="1"/>
      <c r="D261" s="519"/>
      <c r="E261" s="540"/>
      <c r="F261" s="541"/>
      <c r="G261" s="519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45" customHeight="1" x14ac:dyDescent="0.35">
      <c r="A262" s="519"/>
      <c r="B262" s="520"/>
      <c r="C262" s="1"/>
      <c r="D262" s="519"/>
      <c r="E262" s="540"/>
      <c r="F262" s="541"/>
      <c r="G262" s="519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45" customHeight="1" x14ac:dyDescent="0.35">
      <c r="A263" s="519"/>
      <c r="B263" s="520"/>
      <c r="C263" s="1"/>
      <c r="D263" s="519"/>
      <c r="E263" s="540"/>
      <c r="F263" s="541"/>
      <c r="G263" s="519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45" customHeight="1" x14ac:dyDescent="0.35">
      <c r="A264" s="519"/>
      <c r="B264" s="520"/>
      <c r="C264" s="1"/>
      <c r="D264" s="519"/>
      <c r="E264" s="540"/>
      <c r="F264" s="541"/>
      <c r="G264" s="519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45" customHeight="1" x14ac:dyDescent="0.35">
      <c r="A265" s="519"/>
      <c r="B265" s="520"/>
      <c r="C265" s="1"/>
      <c r="D265" s="519"/>
      <c r="E265" s="540"/>
      <c r="F265" s="541"/>
      <c r="G265" s="519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45" customHeight="1" x14ac:dyDescent="0.35">
      <c r="A266" s="519"/>
      <c r="B266" s="520"/>
      <c r="C266" s="1"/>
      <c r="D266" s="519"/>
      <c r="E266" s="540"/>
      <c r="F266" s="541"/>
      <c r="G266" s="519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24.95" customHeight="1" x14ac:dyDescent="0.35">
      <c r="A267" s="519"/>
      <c r="B267" s="520"/>
      <c r="C267" s="1"/>
      <c r="D267" s="519"/>
      <c r="E267" s="540"/>
      <c r="F267" s="541"/>
      <c r="G267" s="519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24.95" customHeight="1" x14ac:dyDescent="0.35">
      <c r="A268" s="519"/>
      <c r="B268" s="520"/>
      <c r="C268" s="1"/>
      <c r="D268" s="519"/>
      <c r="E268" s="540"/>
      <c r="F268" s="541"/>
      <c r="G268" s="519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24.95" customHeight="1" x14ac:dyDescent="0.35">
      <c r="A269" s="519"/>
      <c r="B269" s="520"/>
      <c r="C269" s="1"/>
      <c r="D269" s="519"/>
      <c r="E269" s="540"/>
      <c r="F269" s="541"/>
      <c r="G269" s="519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24.95" customHeight="1" x14ac:dyDescent="0.35">
      <c r="A270" s="519"/>
      <c r="B270" s="520"/>
      <c r="C270" s="1"/>
      <c r="D270" s="519"/>
      <c r="E270" s="540"/>
      <c r="F270" s="541"/>
      <c r="G270" s="519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24.95" customHeight="1" x14ac:dyDescent="0.35">
      <c r="A271" s="519"/>
      <c r="B271" s="520"/>
      <c r="C271" s="1"/>
      <c r="D271" s="519"/>
      <c r="E271" s="540"/>
      <c r="F271" s="541"/>
      <c r="G271" s="519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24.95" customHeight="1" x14ac:dyDescent="0.35">
      <c r="A272" s="519"/>
      <c r="B272" s="520"/>
      <c r="C272" s="1"/>
      <c r="D272" s="519"/>
      <c r="E272" s="540"/>
      <c r="F272" s="541"/>
      <c r="G272" s="519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24.95" customHeight="1" x14ac:dyDescent="0.35">
      <c r="A273" s="519"/>
      <c r="B273" s="520"/>
      <c r="C273" s="1"/>
      <c r="D273" s="519"/>
      <c r="E273" s="540"/>
      <c r="F273" s="541"/>
      <c r="G273" s="519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24.95" customHeight="1" x14ac:dyDescent="0.35">
      <c r="A274" s="519"/>
      <c r="B274" s="520"/>
      <c r="C274" s="1"/>
      <c r="D274" s="519"/>
      <c r="E274" s="540"/>
      <c r="F274" s="541"/>
      <c r="G274" s="519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24.95" customHeight="1" x14ac:dyDescent="0.35">
      <c r="A275" s="519"/>
      <c r="B275" s="520"/>
      <c r="C275" s="1"/>
      <c r="D275" s="519"/>
      <c r="E275" s="540"/>
      <c r="F275" s="541"/>
      <c r="G275" s="519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24.95" customHeight="1" x14ac:dyDescent="0.35">
      <c r="A276" s="519"/>
      <c r="B276" s="520"/>
      <c r="C276" s="1"/>
      <c r="D276" s="519"/>
      <c r="E276" s="540"/>
      <c r="F276" s="541"/>
      <c r="G276" s="519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24.95" customHeight="1" x14ac:dyDescent="0.35">
      <c r="A277" s="519"/>
      <c r="B277" s="520"/>
      <c r="C277" s="1"/>
      <c r="D277" s="519"/>
      <c r="E277" s="540"/>
      <c r="F277" s="541"/>
      <c r="G277" s="519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24.95" customHeight="1" x14ac:dyDescent="0.35">
      <c r="A278" s="519"/>
      <c r="B278" s="520"/>
      <c r="C278" s="1"/>
      <c r="D278" s="519"/>
      <c r="E278" s="540"/>
      <c r="F278" s="541"/>
      <c r="G278" s="519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24.95" customHeight="1" x14ac:dyDescent="0.35">
      <c r="A279" s="519"/>
      <c r="B279" s="520"/>
      <c r="C279" s="1"/>
      <c r="D279" s="519"/>
      <c r="E279" s="540"/>
      <c r="F279" s="541"/>
      <c r="G279" s="519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24.95" customHeight="1" x14ac:dyDescent="0.35">
      <c r="A280" s="519"/>
      <c r="B280" s="520"/>
      <c r="C280" s="1"/>
      <c r="D280" s="519"/>
      <c r="E280" s="540"/>
      <c r="F280" s="541"/>
      <c r="G280" s="519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24.95" customHeight="1" x14ac:dyDescent="0.35">
      <c r="A281" s="519"/>
      <c r="B281" s="520"/>
      <c r="C281" s="1"/>
      <c r="D281" s="519"/>
      <c r="E281" s="540"/>
      <c r="F281" s="541"/>
      <c r="G281" s="519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24.95" customHeight="1" x14ac:dyDescent="0.35">
      <c r="A282" s="519"/>
      <c r="B282" s="520"/>
      <c r="C282" s="1"/>
      <c r="D282" s="519"/>
      <c r="E282" s="540"/>
      <c r="F282" s="541"/>
      <c r="G282" s="519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24.95" customHeight="1" x14ac:dyDescent="0.35">
      <c r="A283" s="519"/>
      <c r="B283" s="520"/>
      <c r="C283" s="1"/>
      <c r="D283" s="519"/>
      <c r="E283" s="540"/>
      <c r="F283" s="541"/>
      <c r="G283" s="519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24.95" customHeight="1" x14ac:dyDescent="0.35">
      <c r="A284" s="519"/>
      <c r="B284" s="520"/>
      <c r="C284" s="1"/>
      <c r="D284" s="519"/>
      <c r="E284" s="540"/>
      <c r="F284" s="541"/>
      <c r="G284" s="519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</sheetData>
  <autoFilter ref="A3:AF4">
    <filterColumn colId="6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28">
    <mergeCell ref="A100:C100"/>
    <mergeCell ref="A1:AF1"/>
    <mergeCell ref="A3:A4"/>
    <mergeCell ref="B3:B4"/>
    <mergeCell ref="E3:E4"/>
    <mergeCell ref="F3:F4"/>
    <mergeCell ref="G3:H3"/>
    <mergeCell ref="I3:I4"/>
    <mergeCell ref="J3:T3"/>
    <mergeCell ref="V3:AE3"/>
    <mergeCell ref="AF3:AF4"/>
    <mergeCell ref="A7:C7"/>
    <mergeCell ref="A15:C15"/>
    <mergeCell ref="A36:C36"/>
    <mergeCell ref="A65:C65"/>
    <mergeCell ref="A75:C75"/>
    <mergeCell ref="A252:C252"/>
    <mergeCell ref="A112:C112"/>
    <mergeCell ref="A125:C125"/>
    <mergeCell ref="A129:C129"/>
    <mergeCell ref="A132:C132"/>
    <mergeCell ref="A168:C168"/>
    <mergeCell ref="A192:C192"/>
    <mergeCell ref="A196:C196"/>
    <mergeCell ref="A205:C205"/>
    <mergeCell ref="A220:C220"/>
    <mergeCell ref="A245:C245"/>
    <mergeCell ref="A251:C251"/>
  </mergeCells>
  <pageMargins left="0.23622047244094491" right="0.23622047244094491" top="0.74803149606299213" bottom="0.74803149606299213" header="0.31496062992125984" footer="0.31496062992125984"/>
  <pageSetup paperSize="9" scale="33" fitToHeight="0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2C88E2-193B-44F6-95E1-2FD038FDB470}"/>
</file>

<file path=customXml/itemProps2.xml><?xml version="1.0" encoding="utf-8"?>
<ds:datastoreItem xmlns:ds="http://schemas.openxmlformats.org/officeDocument/2006/customXml" ds:itemID="{430C7602-2B6F-427A-B89E-35C4AB3F0EFA}"/>
</file>

<file path=customXml/itemProps3.xml><?xml version="1.0" encoding="utf-8"?>
<ds:datastoreItem xmlns:ds="http://schemas.openxmlformats.org/officeDocument/2006/customXml" ds:itemID="{0A9A717E-DD83-4B89-86BB-BD7A59D695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תקציב 2017-2018 </vt:lpstr>
      <vt:lpstr>'תקציב 2017-2018 '!WPrint_Area_W</vt:lpstr>
      <vt:lpstr>'תקציב 2017-2018 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תברים לשנים 2017-2018</dc:title>
  <dc:creator>עדנה פאר</dc:creator>
  <cp:lastModifiedBy>עדנה פאר</cp:lastModifiedBy>
  <dcterms:created xsi:type="dcterms:W3CDTF">2017-01-19T06:23:41Z</dcterms:created>
  <dcterms:modified xsi:type="dcterms:W3CDTF">2017-01-19T06:24:52Z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