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8000" windowHeight="6180"/>
  </bookViews>
  <sheets>
    <sheet name="תקציב 2018-2019 " sheetId="1" r:id="rId1"/>
  </sheets>
  <externalReferences>
    <externalReference r:id="rId2"/>
  </externalReferences>
  <definedNames>
    <definedName name="_xlnm._FilterDatabase" localSheetId="0" hidden="1">'תקציב 2018-2019 '!$B$3:$AF$344</definedName>
    <definedName name="_top1">#REF!</definedName>
    <definedName name="_top2">#REF!</definedName>
    <definedName name="drachim2">#REF!</definedName>
    <definedName name="drchim1">#REF!</definedName>
    <definedName name="gnim1">#REF!</definedName>
    <definedName name="hinuch1">#REF!</definedName>
    <definedName name="hinuch2">#REF!</definedName>
    <definedName name="maim1">#REF!</definedName>
    <definedName name="nehcim2">#REF!</definedName>
    <definedName name="rehev1">#REF!</definedName>
    <definedName name="revaha1">#REF!</definedName>
    <definedName name="sviva2">#REF!</definedName>
    <definedName name="tarbut1">#REF!</definedName>
    <definedName name="tarbut2">#REF!</definedName>
    <definedName name="teul2">#REF!</definedName>
    <definedName name="_xlnm.Print_Area" localSheetId="0">'תקציב 2018-2019 '!$B$1:$AF$67</definedName>
    <definedName name="_xlnm.Print_Titles" localSheetId="0">'תקציב 2018-2019 '!$1:$4</definedName>
  </definedNames>
  <calcPr calcId="145621"/>
</workbook>
</file>

<file path=xl/calcChain.xml><?xml version="1.0" encoding="utf-8"?>
<calcChain xmlns="http://schemas.openxmlformats.org/spreadsheetml/2006/main">
  <c r="AD340" i="1" l="1"/>
  <c r="T340" i="1"/>
  <c r="Q340" i="1"/>
  <c r="P340" i="1"/>
  <c r="O340" i="1"/>
  <c r="N340" i="1"/>
  <c r="M340" i="1"/>
  <c r="K340" i="1"/>
  <c r="F340" i="1"/>
  <c r="E340" i="1"/>
  <c r="AC339" i="1"/>
  <c r="AE339" i="1" s="1"/>
  <c r="S339" i="1"/>
  <c r="S340" i="1" s="1"/>
  <c r="AD338" i="1"/>
  <c r="AB338" i="1"/>
  <c r="AA338" i="1"/>
  <c r="Z338" i="1"/>
  <c r="Y338" i="1"/>
  <c r="X338" i="1"/>
  <c r="W338" i="1"/>
  <c r="V338" i="1"/>
  <c r="T338" i="1"/>
  <c r="R338" i="1"/>
  <c r="R340" i="1" s="1"/>
  <c r="Q338" i="1"/>
  <c r="P338" i="1"/>
  <c r="O338" i="1"/>
  <c r="N338" i="1"/>
  <c r="M338" i="1"/>
  <c r="L338" i="1"/>
  <c r="K338" i="1"/>
  <c r="F338" i="1"/>
  <c r="E338" i="1"/>
  <c r="AE337" i="1"/>
  <c r="I337" i="1" s="1"/>
  <c r="AC337" i="1"/>
  <c r="S337" i="1"/>
  <c r="U337" i="1" s="1"/>
  <c r="H337" i="1" s="1"/>
  <c r="J337" i="1" s="1"/>
  <c r="G337" i="1" s="1"/>
  <c r="AE336" i="1"/>
  <c r="I336" i="1" s="1"/>
  <c r="AC336" i="1"/>
  <c r="S336" i="1"/>
  <c r="U336" i="1" s="1"/>
  <c r="H336" i="1" s="1"/>
  <c r="AE335" i="1"/>
  <c r="I335" i="1" s="1"/>
  <c r="AC335" i="1"/>
  <c r="S335" i="1"/>
  <c r="U335" i="1" s="1"/>
  <c r="H335" i="1" s="1"/>
  <c r="AE334" i="1"/>
  <c r="I334" i="1" s="1"/>
  <c r="AC334" i="1"/>
  <c r="S334" i="1"/>
  <c r="U334" i="1" s="1"/>
  <c r="H334" i="1" s="1"/>
  <c r="J334" i="1" s="1"/>
  <c r="G334" i="1" s="1"/>
  <c r="AE333" i="1"/>
  <c r="AE338" i="1" s="1"/>
  <c r="AC333" i="1"/>
  <c r="AC338" i="1" s="1"/>
  <c r="S333" i="1"/>
  <c r="S338" i="1" s="1"/>
  <c r="AD332" i="1"/>
  <c r="AB332" i="1"/>
  <c r="AB340" i="1" s="1"/>
  <c r="AA332" i="1"/>
  <c r="AA340" i="1" s="1"/>
  <c r="Z332" i="1"/>
  <c r="Z340" i="1" s="1"/>
  <c r="Y332" i="1"/>
  <c r="Y340" i="1" s="1"/>
  <c r="X332" i="1"/>
  <c r="X340" i="1" s="1"/>
  <c r="W332" i="1"/>
  <c r="V332" i="1"/>
  <c r="V340" i="1" s="1"/>
  <c r="T332" i="1"/>
  <c r="R332" i="1"/>
  <c r="Q332" i="1"/>
  <c r="P332" i="1"/>
  <c r="O332" i="1"/>
  <c r="N332" i="1"/>
  <c r="M332" i="1"/>
  <c r="L332" i="1"/>
  <c r="K332" i="1"/>
  <c r="F332" i="1"/>
  <c r="E332" i="1"/>
  <c r="AC331" i="1"/>
  <c r="AE331" i="1" s="1"/>
  <c r="I331" i="1" s="1"/>
  <c r="U331" i="1"/>
  <c r="S331" i="1"/>
  <c r="H331" i="1"/>
  <c r="AC330" i="1"/>
  <c r="AE330" i="1" s="1"/>
  <c r="I330" i="1" s="1"/>
  <c r="U330" i="1"/>
  <c r="S330" i="1"/>
  <c r="H330" i="1"/>
  <c r="AC329" i="1"/>
  <c r="AE329" i="1" s="1"/>
  <c r="I329" i="1" s="1"/>
  <c r="U329" i="1"/>
  <c r="S329" i="1"/>
  <c r="H329" i="1"/>
  <c r="AC328" i="1"/>
  <c r="AE328" i="1" s="1"/>
  <c r="I328" i="1" s="1"/>
  <c r="U328" i="1"/>
  <c r="S328" i="1"/>
  <c r="H328" i="1"/>
  <c r="AC327" i="1"/>
  <c r="AE327" i="1" s="1"/>
  <c r="I327" i="1" s="1"/>
  <c r="U327" i="1"/>
  <c r="S327" i="1"/>
  <c r="H327" i="1"/>
  <c r="AC326" i="1"/>
  <c r="AE326" i="1" s="1"/>
  <c r="I326" i="1" s="1"/>
  <c r="U326" i="1"/>
  <c r="S326" i="1"/>
  <c r="H326" i="1"/>
  <c r="AC325" i="1"/>
  <c r="AE325" i="1" s="1"/>
  <c r="I325" i="1" s="1"/>
  <c r="U325" i="1"/>
  <c r="S325" i="1"/>
  <c r="H325" i="1"/>
  <c r="AC324" i="1"/>
  <c r="AE324" i="1" s="1"/>
  <c r="I324" i="1" s="1"/>
  <c r="U324" i="1"/>
  <c r="S324" i="1"/>
  <c r="H324" i="1"/>
  <c r="AC323" i="1"/>
  <c r="AE323" i="1" s="1"/>
  <c r="I323" i="1" s="1"/>
  <c r="U323" i="1"/>
  <c r="S323" i="1"/>
  <c r="H323" i="1"/>
  <c r="AC322" i="1"/>
  <c r="AE322" i="1" s="1"/>
  <c r="I322" i="1" s="1"/>
  <c r="U322" i="1"/>
  <c r="S322" i="1"/>
  <c r="H322" i="1"/>
  <c r="AC321" i="1"/>
  <c r="AE321" i="1" s="1"/>
  <c r="I321" i="1" s="1"/>
  <c r="U321" i="1"/>
  <c r="S321" i="1"/>
  <c r="H321" i="1"/>
  <c r="AC320" i="1"/>
  <c r="AE320" i="1" s="1"/>
  <c r="I320" i="1" s="1"/>
  <c r="U320" i="1"/>
  <c r="S320" i="1"/>
  <c r="H320" i="1"/>
  <c r="AC319" i="1"/>
  <c r="AE319" i="1" s="1"/>
  <c r="I319" i="1" s="1"/>
  <c r="U319" i="1"/>
  <c r="S319" i="1"/>
  <c r="H319" i="1"/>
  <c r="AC318" i="1"/>
  <c r="AE318" i="1" s="1"/>
  <c r="I318" i="1" s="1"/>
  <c r="U318" i="1"/>
  <c r="S318" i="1"/>
  <c r="H318" i="1"/>
  <c r="AC317" i="1"/>
  <c r="AE317" i="1" s="1"/>
  <c r="I317" i="1" s="1"/>
  <c r="U317" i="1"/>
  <c r="S317" i="1"/>
  <c r="H317" i="1"/>
  <c r="AC316" i="1"/>
  <c r="AE316" i="1" s="1"/>
  <c r="I316" i="1" s="1"/>
  <c r="U316" i="1"/>
  <c r="S316" i="1"/>
  <c r="H316" i="1"/>
  <c r="AC315" i="1"/>
  <c r="AE315" i="1" s="1"/>
  <c r="I315" i="1" s="1"/>
  <c r="U315" i="1"/>
  <c r="S315" i="1"/>
  <c r="H315" i="1"/>
  <c r="AC314" i="1"/>
  <c r="AE314" i="1" s="1"/>
  <c r="I314" i="1" s="1"/>
  <c r="U314" i="1"/>
  <c r="S314" i="1"/>
  <c r="H314" i="1"/>
  <c r="AC313" i="1"/>
  <c r="AE313" i="1" s="1"/>
  <c r="I313" i="1" s="1"/>
  <c r="U313" i="1"/>
  <c r="S313" i="1"/>
  <c r="H313" i="1"/>
  <c r="AC312" i="1"/>
  <c r="AE312" i="1" s="1"/>
  <c r="I312" i="1" s="1"/>
  <c r="U312" i="1"/>
  <c r="S312" i="1"/>
  <c r="H312" i="1"/>
  <c r="AC311" i="1"/>
  <c r="AE311" i="1" s="1"/>
  <c r="I311" i="1" s="1"/>
  <c r="U311" i="1"/>
  <c r="S311" i="1"/>
  <c r="H311" i="1"/>
  <c r="AC310" i="1"/>
  <c r="AE310" i="1" s="1"/>
  <c r="I310" i="1" s="1"/>
  <c r="U310" i="1"/>
  <c r="S310" i="1"/>
  <c r="H310" i="1"/>
  <c r="AC309" i="1"/>
  <c r="AE309" i="1" s="1"/>
  <c r="I309" i="1" s="1"/>
  <c r="U309" i="1"/>
  <c r="S309" i="1"/>
  <c r="H309" i="1"/>
  <c r="AC308" i="1"/>
  <c r="AE308" i="1" s="1"/>
  <c r="I308" i="1" s="1"/>
  <c r="U308" i="1"/>
  <c r="S308" i="1"/>
  <c r="H308" i="1"/>
  <c r="AC307" i="1"/>
  <c r="AE307" i="1" s="1"/>
  <c r="I307" i="1" s="1"/>
  <c r="U307" i="1"/>
  <c r="S307" i="1"/>
  <c r="H307" i="1"/>
  <c r="AC306" i="1"/>
  <c r="AE306" i="1" s="1"/>
  <c r="I306" i="1" s="1"/>
  <c r="U306" i="1"/>
  <c r="H306" i="1" s="1"/>
  <c r="J306" i="1" s="1"/>
  <c r="G306" i="1" s="1"/>
  <c r="S306" i="1"/>
  <c r="AC305" i="1"/>
  <c r="AE305" i="1" s="1"/>
  <c r="I305" i="1" s="1"/>
  <c r="U305" i="1"/>
  <c r="H305" i="1" s="1"/>
  <c r="J305" i="1" s="1"/>
  <c r="G305" i="1" s="1"/>
  <c r="S305" i="1"/>
  <c r="AC304" i="1"/>
  <c r="AE304" i="1" s="1"/>
  <c r="I304" i="1" s="1"/>
  <c r="U304" i="1"/>
  <c r="H304" i="1" s="1"/>
  <c r="J304" i="1" s="1"/>
  <c r="G304" i="1" s="1"/>
  <c r="S304" i="1"/>
  <c r="AC303" i="1"/>
  <c r="AE303" i="1" s="1"/>
  <c r="I303" i="1" s="1"/>
  <c r="U303" i="1"/>
  <c r="S303" i="1"/>
  <c r="H303" i="1"/>
  <c r="AC302" i="1"/>
  <c r="AE302" i="1" s="1"/>
  <c r="S302" i="1"/>
  <c r="U302" i="1" s="1"/>
  <c r="H302" i="1" s="1"/>
  <c r="J302" i="1" s="1"/>
  <c r="G302" i="1" s="1"/>
  <c r="I302" i="1"/>
  <c r="AC301" i="1"/>
  <c r="AE301" i="1" s="1"/>
  <c r="U301" i="1"/>
  <c r="S301" i="1"/>
  <c r="I301" i="1"/>
  <c r="H301" i="1"/>
  <c r="J301" i="1" s="1"/>
  <c r="G301" i="1" s="1"/>
  <c r="AC300" i="1"/>
  <c r="U300" i="1"/>
  <c r="S300" i="1"/>
  <c r="H300" i="1"/>
  <c r="AC299" i="1"/>
  <c r="AE299" i="1" s="1"/>
  <c r="I299" i="1" s="1"/>
  <c r="U299" i="1"/>
  <c r="S299" i="1"/>
  <c r="H299" i="1"/>
  <c r="AC298" i="1"/>
  <c r="U298" i="1"/>
  <c r="S298" i="1"/>
  <c r="H298" i="1"/>
  <c r="AC297" i="1"/>
  <c r="AE297" i="1" s="1"/>
  <c r="I297" i="1" s="1"/>
  <c r="U297" i="1"/>
  <c r="S297" i="1"/>
  <c r="H297" i="1"/>
  <c r="AC296" i="1"/>
  <c r="AE296" i="1" s="1"/>
  <c r="I296" i="1" s="1"/>
  <c r="U296" i="1"/>
  <c r="S296" i="1"/>
  <c r="H296" i="1"/>
  <c r="AC295" i="1"/>
  <c r="AE295" i="1" s="1"/>
  <c r="I295" i="1" s="1"/>
  <c r="U295" i="1"/>
  <c r="S295" i="1"/>
  <c r="H295" i="1"/>
  <c r="AC294" i="1"/>
  <c r="AE294" i="1" s="1"/>
  <c r="U294" i="1"/>
  <c r="S294" i="1"/>
  <c r="I294" i="1"/>
  <c r="H294" i="1"/>
  <c r="AC293" i="1"/>
  <c r="AE293" i="1" s="1"/>
  <c r="I293" i="1" s="1"/>
  <c r="U293" i="1"/>
  <c r="S293" i="1"/>
  <c r="H293" i="1"/>
  <c r="AE292" i="1"/>
  <c r="AD292" i="1"/>
  <c r="AC292" i="1"/>
  <c r="AB292" i="1"/>
  <c r="AA292" i="1"/>
  <c r="Z292" i="1"/>
  <c r="Y292" i="1"/>
  <c r="X292" i="1"/>
  <c r="W292" i="1"/>
  <c r="V292" i="1"/>
  <c r="T292" i="1"/>
  <c r="R292" i="1"/>
  <c r="Q292" i="1"/>
  <c r="P292" i="1"/>
  <c r="O292" i="1"/>
  <c r="N292" i="1"/>
  <c r="M292" i="1"/>
  <c r="L292" i="1"/>
  <c r="K292" i="1"/>
  <c r="F292" i="1"/>
  <c r="E292" i="1"/>
  <c r="S291" i="1"/>
  <c r="U291" i="1" s="1"/>
  <c r="H291" i="1" s="1"/>
  <c r="J291" i="1"/>
  <c r="G291" i="1" s="1"/>
  <c r="I291" i="1"/>
  <c r="I292" i="1" s="1"/>
  <c r="U290" i="1"/>
  <c r="U292" i="1" s="1"/>
  <c r="S290" i="1"/>
  <c r="S292" i="1" s="1"/>
  <c r="I290" i="1"/>
  <c r="AD289" i="1"/>
  <c r="AC289" i="1"/>
  <c r="AB289" i="1"/>
  <c r="AA289" i="1"/>
  <c r="Z289" i="1"/>
  <c r="Y289" i="1"/>
  <c r="X289" i="1"/>
  <c r="W289" i="1"/>
  <c r="V289" i="1"/>
  <c r="T289" i="1"/>
  <c r="R289" i="1"/>
  <c r="Q289" i="1"/>
  <c r="P289" i="1"/>
  <c r="O289" i="1"/>
  <c r="N289" i="1"/>
  <c r="M289" i="1"/>
  <c r="L289" i="1"/>
  <c r="K289" i="1"/>
  <c r="F289" i="1"/>
  <c r="E289" i="1"/>
  <c r="AE288" i="1"/>
  <c r="I288" i="1" s="1"/>
  <c r="J288" i="1" s="1"/>
  <c r="G288" i="1" s="1"/>
  <c r="AC288" i="1"/>
  <c r="S288" i="1"/>
  <c r="U288" i="1" s="1"/>
  <c r="H288" i="1" s="1"/>
  <c r="AE287" i="1"/>
  <c r="I287" i="1" s="1"/>
  <c r="J287" i="1" s="1"/>
  <c r="G287" i="1" s="1"/>
  <c r="AC287" i="1"/>
  <c r="S287" i="1"/>
  <c r="U287" i="1" s="1"/>
  <c r="H287" i="1" s="1"/>
  <c r="AE286" i="1"/>
  <c r="I286" i="1" s="1"/>
  <c r="AC286" i="1"/>
  <c r="S286" i="1"/>
  <c r="U286" i="1" s="1"/>
  <c r="H286" i="1" s="1"/>
  <c r="J286" i="1"/>
  <c r="G286" i="1" s="1"/>
  <c r="AE285" i="1"/>
  <c r="I285" i="1" s="1"/>
  <c r="AC285" i="1"/>
  <c r="S285" i="1"/>
  <c r="U285" i="1" s="1"/>
  <c r="H285" i="1" s="1"/>
  <c r="J285" i="1" s="1"/>
  <c r="G285" i="1" s="1"/>
  <c r="AE284" i="1"/>
  <c r="I284" i="1" s="1"/>
  <c r="J284" i="1" s="1"/>
  <c r="G284" i="1" s="1"/>
  <c r="AC284" i="1"/>
  <c r="S284" i="1"/>
  <c r="U284" i="1" s="1"/>
  <c r="H284" i="1" s="1"/>
  <c r="AE283" i="1"/>
  <c r="I283" i="1" s="1"/>
  <c r="J283" i="1" s="1"/>
  <c r="G283" i="1" s="1"/>
  <c r="AC283" i="1"/>
  <c r="S283" i="1"/>
  <c r="U283" i="1" s="1"/>
  <c r="H283" i="1" s="1"/>
  <c r="AE282" i="1"/>
  <c r="I282" i="1" s="1"/>
  <c r="AC282" i="1"/>
  <c r="S282" i="1"/>
  <c r="U282" i="1" s="1"/>
  <c r="H282" i="1" s="1"/>
  <c r="J282" i="1"/>
  <c r="G282" i="1" s="1"/>
  <c r="AE281" i="1"/>
  <c r="I281" i="1" s="1"/>
  <c r="AC281" i="1"/>
  <c r="S281" i="1"/>
  <c r="U281" i="1" s="1"/>
  <c r="H281" i="1" s="1"/>
  <c r="J281" i="1" s="1"/>
  <c r="G281" i="1" s="1"/>
  <c r="AE280" i="1"/>
  <c r="I280" i="1" s="1"/>
  <c r="J280" i="1" s="1"/>
  <c r="G280" i="1" s="1"/>
  <c r="AC280" i="1"/>
  <c r="S280" i="1"/>
  <c r="U280" i="1" s="1"/>
  <c r="H280" i="1" s="1"/>
  <c r="AE279" i="1"/>
  <c r="I279" i="1" s="1"/>
  <c r="J279" i="1" s="1"/>
  <c r="G279" i="1" s="1"/>
  <c r="AC279" i="1"/>
  <c r="S279" i="1"/>
  <c r="U279" i="1" s="1"/>
  <c r="H279" i="1" s="1"/>
  <c r="AE278" i="1"/>
  <c r="I278" i="1" s="1"/>
  <c r="AC278" i="1"/>
  <c r="S278" i="1"/>
  <c r="U278" i="1" s="1"/>
  <c r="H278" i="1" s="1"/>
  <c r="J278" i="1"/>
  <c r="G278" i="1" s="1"/>
  <c r="AE277" i="1"/>
  <c r="I277" i="1" s="1"/>
  <c r="AC277" i="1"/>
  <c r="S277" i="1"/>
  <c r="U277" i="1" s="1"/>
  <c r="H277" i="1" s="1"/>
  <c r="J277" i="1" s="1"/>
  <c r="G277" i="1" s="1"/>
  <c r="AE276" i="1"/>
  <c r="I276" i="1" s="1"/>
  <c r="J276" i="1" s="1"/>
  <c r="G276" i="1" s="1"/>
  <c r="AC276" i="1"/>
  <c r="S276" i="1"/>
  <c r="U276" i="1" s="1"/>
  <c r="H276" i="1" s="1"/>
  <c r="AE275" i="1"/>
  <c r="I275" i="1" s="1"/>
  <c r="J275" i="1" s="1"/>
  <c r="G275" i="1" s="1"/>
  <c r="AC275" i="1"/>
  <c r="S275" i="1"/>
  <c r="U275" i="1" s="1"/>
  <c r="H275" i="1" s="1"/>
  <c r="AE274" i="1"/>
  <c r="I274" i="1" s="1"/>
  <c r="AC274" i="1"/>
  <c r="S274" i="1"/>
  <c r="U274" i="1" s="1"/>
  <c r="H274" i="1" s="1"/>
  <c r="J274" i="1" s="1"/>
  <c r="G274" i="1" s="1"/>
  <c r="AE273" i="1"/>
  <c r="I273" i="1" s="1"/>
  <c r="AC273" i="1"/>
  <c r="S273" i="1"/>
  <c r="U273" i="1" s="1"/>
  <c r="H273" i="1" s="1"/>
  <c r="J273" i="1" s="1"/>
  <c r="G273" i="1" s="1"/>
  <c r="AE272" i="1"/>
  <c r="AC272" i="1"/>
  <c r="S272" i="1"/>
  <c r="U272" i="1" s="1"/>
  <c r="AD271" i="1"/>
  <c r="AB271" i="1"/>
  <c r="AA271" i="1"/>
  <c r="Z271" i="1"/>
  <c r="Y271" i="1"/>
  <c r="X271" i="1"/>
  <c r="W271" i="1"/>
  <c r="V271" i="1"/>
  <c r="T271" i="1"/>
  <c r="S271" i="1"/>
  <c r="Q271" i="1"/>
  <c r="P271" i="1"/>
  <c r="O271" i="1"/>
  <c r="N271" i="1"/>
  <c r="M271" i="1"/>
  <c r="L271" i="1"/>
  <c r="K271" i="1"/>
  <c r="F271" i="1"/>
  <c r="E271" i="1"/>
  <c r="AC270" i="1"/>
  <c r="AE270" i="1" s="1"/>
  <c r="I270" i="1" s="1"/>
  <c r="J270" i="1" s="1"/>
  <c r="G270" i="1" s="1"/>
  <c r="U270" i="1"/>
  <c r="S270" i="1"/>
  <c r="H270" i="1"/>
  <c r="AC269" i="1"/>
  <c r="AE269" i="1" s="1"/>
  <c r="I269" i="1" s="1"/>
  <c r="U269" i="1"/>
  <c r="S269" i="1"/>
  <c r="H269" i="1"/>
  <c r="J269" i="1" s="1"/>
  <c r="G269" i="1" s="1"/>
  <c r="AC268" i="1"/>
  <c r="AE268" i="1" s="1"/>
  <c r="I268" i="1" s="1"/>
  <c r="U268" i="1"/>
  <c r="S268" i="1"/>
  <c r="H268" i="1"/>
  <c r="J268" i="1" s="1"/>
  <c r="G268" i="1" s="1"/>
  <c r="AE267" i="1"/>
  <c r="I267" i="1" s="1"/>
  <c r="J267" i="1" s="1"/>
  <c r="G267" i="1" s="1"/>
  <c r="AC267" i="1"/>
  <c r="U267" i="1"/>
  <c r="S267" i="1"/>
  <c r="H267" i="1"/>
  <c r="AC266" i="1"/>
  <c r="AE266" i="1" s="1"/>
  <c r="I266" i="1" s="1"/>
  <c r="J266" i="1" s="1"/>
  <c r="G266" i="1" s="1"/>
  <c r="U266" i="1"/>
  <c r="S266" i="1"/>
  <c r="H266" i="1"/>
  <c r="AC265" i="1"/>
  <c r="AE265" i="1" s="1"/>
  <c r="I265" i="1" s="1"/>
  <c r="U265" i="1"/>
  <c r="S265" i="1"/>
  <c r="H265" i="1"/>
  <c r="AC264" i="1"/>
  <c r="AE264" i="1" s="1"/>
  <c r="I264" i="1" s="1"/>
  <c r="U264" i="1"/>
  <c r="S264" i="1"/>
  <c r="H264" i="1"/>
  <c r="AE263" i="1"/>
  <c r="I263" i="1" s="1"/>
  <c r="J263" i="1" s="1"/>
  <c r="G263" i="1" s="1"/>
  <c r="AC263" i="1"/>
  <c r="U263" i="1"/>
  <c r="S263" i="1"/>
  <c r="H263" i="1"/>
  <c r="AC262" i="1"/>
  <c r="AE262" i="1" s="1"/>
  <c r="I262" i="1" s="1"/>
  <c r="J262" i="1" s="1"/>
  <c r="G262" i="1" s="1"/>
  <c r="U262" i="1"/>
  <c r="S262" i="1"/>
  <c r="H262" i="1"/>
  <c r="AC261" i="1"/>
  <c r="AE261" i="1" s="1"/>
  <c r="I261" i="1" s="1"/>
  <c r="U261" i="1"/>
  <c r="S261" i="1"/>
  <c r="H261" i="1"/>
  <c r="AC260" i="1"/>
  <c r="AE260" i="1" s="1"/>
  <c r="I260" i="1" s="1"/>
  <c r="U260" i="1"/>
  <c r="S260" i="1"/>
  <c r="H260" i="1"/>
  <c r="AE259" i="1"/>
  <c r="I259" i="1" s="1"/>
  <c r="J259" i="1" s="1"/>
  <c r="G259" i="1" s="1"/>
  <c r="AC259" i="1"/>
  <c r="U259" i="1"/>
  <c r="S259" i="1"/>
  <c r="H259" i="1"/>
  <c r="AC258" i="1"/>
  <c r="AE258" i="1" s="1"/>
  <c r="I258" i="1" s="1"/>
  <c r="J258" i="1" s="1"/>
  <c r="G258" i="1" s="1"/>
  <c r="U258" i="1"/>
  <c r="S258" i="1"/>
  <c r="H258" i="1"/>
  <c r="AC257" i="1"/>
  <c r="AE257" i="1" s="1"/>
  <c r="I257" i="1" s="1"/>
  <c r="U257" i="1"/>
  <c r="S257" i="1"/>
  <c r="H257" i="1"/>
  <c r="AC256" i="1"/>
  <c r="AE256" i="1" s="1"/>
  <c r="I256" i="1" s="1"/>
  <c r="U256" i="1"/>
  <c r="S256" i="1"/>
  <c r="H256" i="1"/>
  <c r="AE255" i="1"/>
  <c r="I255" i="1" s="1"/>
  <c r="J255" i="1" s="1"/>
  <c r="G255" i="1" s="1"/>
  <c r="AC255" i="1"/>
  <c r="U255" i="1"/>
  <c r="S255" i="1"/>
  <c r="H255" i="1"/>
  <c r="AC254" i="1"/>
  <c r="AE254" i="1" s="1"/>
  <c r="I254" i="1" s="1"/>
  <c r="J254" i="1" s="1"/>
  <c r="G254" i="1" s="1"/>
  <c r="U254" i="1"/>
  <c r="S254" i="1"/>
  <c r="H254" i="1"/>
  <c r="AC253" i="1"/>
  <c r="AE253" i="1" s="1"/>
  <c r="I253" i="1" s="1"/>
  <c r="U253" i="1"/>
  <c r="S253" i="1"/>
  <c r="H253" i="1"/>
  <c r="J253" i="1" s="1"/>
  <c r="G253" i="1" s="1"/>
  <c r="AC252" i="1"/>
  <c r="AE252" i="1" s="1"/>
  <c r="I252" i="1" s="1"/>
  <c r="U252" i="1"/>
  <c r="U271" i="1" s="1"/>
  <c r="S252" i="1"/>
  <c r="H252" i="1"/>
  <c r="J252" i="1" s="1"/>
  <c r="G252" i="1" s="1"/>
  <c r="AE251" i="1"/>
  <c r="AC251" i="1"/>
  <c r="U251" i="1"/>
  <c r="S251" i="1"/>
  <c r="H251" i="1"/>
  <c r="H271" i="1" s="1"/>
  <c r="AD250" i="1"/>
  <c r="AB250" i="1"/>
  <c r="AA250" i="1"/>
  <c r="Z250" i="1"/>
  <c r="Y250" i="1"/>
  <c r="X250" i="1"/>
  <c r="W250" i="1"/>
  <c r="V250" i="1"/>
  <c r="T250" i="1"/>
  <c r="R250" i="1"/>
  <c r="Q250" i="1"/>
  <c r="P250" i="1"/>
  <c r="O250" i="1"/>
  <c r="N250" i="1"/>
  <c r="M250" i="1"/>
  <c r="L250" i="1"/>
  <c r="K250" i="1"/>
  <c r="F250" i="1"/>
  <c r="E250" i="1"/>
  <c r="AC249" i="1"/>
  <c r="AE249" i="1" s="1"/>
  <c r="S249" i="1"/>
  <c r="U249" i="1" s="1"/>
  <c r="H249" i="1" s="1"/>
  <c r="J249" i="1" s="1"/>
  <c r="G249" i="1" s="1"/>
  <c r="I249" i="1"/>
  <c r="AC248" i="1"/>
  <c r="AE248" i="1" s="1"/>
  <c r="I248" i="1" s="1"/>
  <c r="U248" i="1"/>
  <c r="H248" i="1" s="1"/>
  <c r="S248" i="1"/>
  <c r="AC247" i="1"/>
  <c r="AE247" i="1" s="1"/>
  <c r="S247" i="1"/>
  <c r="U247" i="1" s="1"/>
  <c r="H247" i="1" s="1"/>
  <c r="J247" i="1" s="1"/>
  <c r="G247" i="1" s="1"/>
  <c r="I247" i="1"/>
  <c r="AC246" i="1"/>
  <c r="AE246" i="1" s="1"/>
  <c r="I246" i="1" s="1"/>
  <c r="U246" i="1"/>
  <c r="H246" i="1" s="1"/>
  <c r="J246" i="1" s="1"/>
  <c r="G246" i="1" s="1"/>
  <c r="S246" i="1"/>
  <c r="AC245" i="1"/>
  <c r="AE245" i="1" s="1"/>
  <c r="S245" i="1"/>
  <c r="U245" i="1" s="1"/>
  <c r="H245" i="1" s="1"/>
  <c r="J245" i="1" s="1"/>
  <c r="G245" i="1" s="1"/>
  <c r="I245" i="1"/>
  <c r="AC244" i="1"/>
  <c r="AE244" i="1" s="1"/>
  <c r="I244" i="1" s="1"/>
  <c r="U244" i="1"/>
  <c r="H244" i="1" s="1"/>
  <c r="S244" i="1"/>
  <c r="AC243" i="1"/>
  <c r="AE243" i="1" s="1"/>
  <c r="S243" i="1"/>
  <c r="U243" i="1" s="1"/>
  <c r="H243" i="1" s="1"/>
  <c r="J243" i="1" s="1"/>
  <c r="G243" i="1" s="1"/>
  <c r="I243" i="1"/>
  <c r="AC242" i="1"/>
  <c r="AE242" i="1" s="1"/>
  <c r="I242" i="1" s="1"/>
  <c r="U242" i="1"/>
  <c r="H242" i="1" s="1"/>
  <c r="J242" i="1" s="1"/>
  <c r="G242" i="1" s="1"/>
  <c r="S242" i="1"/>
  <c r="AC241" i="1"/>
  <c r="AE241" i="1" s="1"/>
  <c r="S241" i="1"/>
  <c r="U241" i="1" s="1"/>
  <c r="H241" i="1" s="1"/>
  <c r="J241" i="1" s="1"/>
  <c r="G241" i="1" s="1"/>
  <c r="I241" i="1"/>
  <c r="AC240" i="1"/>
  <c r="AE240" i="1" s="1"/>
  <c r="I240" i="1" s="1"/>
  <c r="U240" i="1"/>
  <c r="H240" i="1" s="1"/>
  <c r="S240" i="1"/>
  <c r="AC239" i="1"/>
  <c r="AE239" i="1" s="1"/>
  <c r="S239" i="1"/>
  <c r="U239" i="1" s="1"/>
  <c r="H239" i="1" s="1"/>
  <c r="J239" i="1" s="1"/>
  <c r="G239" i="1" s="1"/>
  <c r="I239" i="1"/>
  <c r="AC238" i="1"/>
  <c r="AE238" i="1" s="1"/>
  <c r="I238" i="1" s="1"/>
  <c r="U238" i="1"/>
  <c r="H238" i="1" s="1"/>
  <c r="J238" i="1" s="1"/>
  <c r="G238" i="1" s="1"/>
  <c r="S238" i="1"/>
  <c r="AC237" i="1"/>
  <c r="AE237" i="1" s="1"/>
  <c r="S237" i="1"/>
  <c r="U237" i="1" s="1"/>
  <c r="H237" i="1" s="1"/>
  <c r="J237" i="1" s="1"/>
  <c r="G237" i="1" s="1"/>
  <c r="I237" i="1"/>
  <c r="AC236" i="1"/>
  <c r="AE236" i="1" s="1"/>
  <c r="U236" i="1"/>
  <c r="S236" i="1"/>
  <c r="I236" i="1"/>
  <c r="H236" i="1"/>
  <c r="J236" i="1" s="1"/>
  <c r="G236" i="1" s="1"/>
  <c r="AC235" i="1"/>
  <c r="AE235" i="1" s="1"/>
  <c r="I235" i="1" s="1"/>
  <c r="U235" i="1"/>
  <c r="S235" i="1"/>
  <c r="H235" i="1"/>
  <c r="J235" i="1" s="1"/>
  <c r="G235" i="1" s="1"/>
  <c r="AC234" i="1"/>
  <c r="AE234" i="1" s="1"/>
  <c r="U234" i="1"/>
  <c r="S234" i="1"/>
  <c r="H234" i="1"/>
  <c r="AD233" i="1"/>
  <c r="AC233" i="1"/>
  <c r="AB233" i="1"/>
  <c r="AA233" i="1"/>
  <c r="Z233" i="1"/>
  <c r="Y233" i="1"/>
  <c r="X233" i="1"/>
  <c r="W233" i="1"/>
  <c r="V233" i="1"/>
  <c r="T233" i="1"/>
  <c r="R233" i="1"/>
  <c r="Q233" i="1"/>
  <c r="P233" i="1"/>
  <c r="O233" i="1"/>
  <c r="N233" i="1"/>
  <c r="M233" i="1"/>
  <c r="L233" i="1"/>
  <c r="K233" i="1"/>
  <c r="F233" i="1"/>
  <c r="E233" i="1"/>
  <c r="AC232" i="1"/>
  <c r="AE232" i="1" s="1"/>
  <c r="I232" i="1" s="1"/>
  <c r="S232" i="1"/>
  <c r="U232" i="1" s="1"/>
  <c r="H232" i="1" s="1"/>
  <c r="J232" i="1" s="1"/>
  <c r="G232" i="1"/>
  <c r="AC231" i="1"/>
  <c r="AE231" i="1" s="1"/>
  <c r="I231" i="1" s="1"/>
  <c r="S231" i="1"/>
  <c r="U231" i="1" s="1"/>
  <c r="H231" i="1" s="1"/>
  <c r="AC230" i="1"/>
  <c r="AE230" i="1" s="1"/>
  <c r="I230" i="1" s="1"/>
  <c r="S230" i="1"/>
  <c r="U230" i="1" s="1"/>
  <c r="H230" i="1" s="1"/>
  <c r="J230" i="1" s="1"/>
  <c r="G230" i="1" s="1"/>
  <c r="AC229" i="1"/>
  <c r="AE229" i="1" s="1"/>
  <c r="I229" i="1" s="1"/>
  <c r="S229" i="1"/>
  <c r="U229" i="1" s="1"/>
  <c r="H229" i="1" s="1"/>
  <c r="J229" i="1" s="1"/>
  <c r="G229" i="1"/>
  <c r="AC228" i="1"/>
  <c r="AE228" i="1" s="1"/>
  <c r="I228" i="1" s="1"/>
  <c r="S228" i="1"/>
  <c r="U228" i="1" s="1"/>
  <c r="H228" i="1" s="1"/>
  <c r="J228" i="1" s="1"/>
  <c r="G228" i="1"/>
  <c r="AC227" i="1"/>
  <c r="AE227" i="1" s="1"/>
  <c r="I227" i="1" s="1"/>
  <c r="S227" i="1"/>
  <c r="U227" i="1" s="1"/>
  <c r="H227" i="1" s="1"/>
  <c r="AC226" i="1"/>
  <c r="AE226" i="1" s="1"/>
  <c r="I226" i="1" s="1"/>
  <c r="S226" i="1"/>
  <c r="U226" i="1" s="1"/>
  <c r="H226" i="1" s="1"/>
  <c r="J226" i="1" s="1"/>
  <c r="G226" i="1" s="1"/>
  <c r="AC225" i="1"/>
  <c r="AE225" i="1" s="1"/>
  <c r="S225" i="1"/>
  <c r="AD224" i="1"/>
  <c r="AC224" i="1"/>
  <c r="AB224" i="1"/>
  <c r="AA224" i="1"/>
  <c r="Z224" i="1"/>
  <c r="Y224" i="1"/>
  <c r="X224" i="1"/>
  <c r="W224" i="1"/>
  <c r="V224" i="1"/>
  <c r="T224" i="1"/>
  <c r="R224" i="1"/>
  <c r="Q224" i="1"/>
  <c r="P224" i="1"/>
  <c r="O224" i="1"/>
  <c r="N224" i="1"/>
  <c r="M224" i="1"/>
  <c r="L224" i="1"/>
  <c r="K224" i="1"/>
  <c r="F224" i="1"/>
  <c r="E224" i="1"/>
  <c r="AE223" i="1"/>
  <c r="I223" i="1" s="1"/>
  <c r="J223" i="1" s="1"/>
  <c r="G223" i="1" s="1"/>
  <c r="AC223" i="1"/>
  <c r="S223" i="1"/>
  <c r="U223" i="1" s="1"/>
  <c r="H223" i="1" s="1"/>
  <c r="AE222" i="1"/>
  <c r="I222" i="1" s="1"/>
  <c r="AC222" i="1"/>
  <c r="S222" i="1"/>
  <c r="U222" i="1" s="1"/>
  <c r="H222" i="1" s="1"/>
  <c r="J222" i="1"/>
  <c r="G222" i="1" s="1"/>
  <c r="AE221" i="1"/>
  <c r="I221" i="1" s="1"/>
  <c r="AC221" i="1"/>
  <c r="S221" i="1"/>
  <c r="U221" i="1" s="1"/>
  <c r="H221" i="1" s="1"/>
  <c r="J221" i="1" s="1"/>
  <c r="G221" i="1" s="1"/>
  <c r="AE220" i="1"/>
  <c r="I220" i="1" s="1"/>
  <c r="J220" i="1" s="1"/>
  <c r="G220" i="1" s="1"/>
  <c r="AC220" i="1"/>
  <c r="S220" i="1"/>
  <c r="U220" i="1" s="1"/>
  <c r="H220" i="1" s="1"/>
  <c r="AE219" i="1"/>
  <c r="AC219" i="1"/>
  <c r="S219" i="1"/>
  <c r="AD218" i="1"/>
  <c r="AB218" i="1"/>
  <c r="AA218" i="1"/>
  <c r="Z218" i="1"/>
  <c r="Y218" i="1"/>
  <c r="X218" i="1"/>
  <c r="W218" i="1"/>
  <c r="V218" i="1"/>
  <c r="T218" i="1"/>
  <c r="R218" i="1"/>
  <c r="Q218" i="1"/>
  <c r="P218" i="1"/>
  <c r="O218" i="1"/>
  <c r="N218" i="1"/>
  <c r="M218" i="1"/>
  <c r="L218" i="1"/>
  <c r="K218" i="1"/>
  <c r="F218" i="1"/>
  <c r="E218" i="1"/>
  <c r="AE217" i="1"/>
  <c r="AC217" i="1"/>
  <c r="S217" i="1"/>
  <c r="U217" i="1" s="1"/>
  <c r="H217" i="1" s="1"/>
  <c r="I217" i="1"/>
  <c r="J217" i="1" s="1"/>
  <c r="G217" i="1" s="1"/>
  <c r="AC216" i="1"/>
  <c r="AE216" i="1" s="1"/>
  <c r="I216" i="1" s="1"/>
  <c r="J216" i="1" s="1"/>
  <c r="G216" i="1" s="1"/>
  <c r="S216" i="1"/>
  <c r="U216" i="1" s="1"/>
  <c r="H216" i="1" s="1"/>
  <c r="AC215" i="1"/>
  <c r="AE215" i="1" s="1"/>
  <c r="I215" i="1" s="1"/>
  <c r="S215" i="1"/>
  <c r="U215" i="1" s="1"/>
  <c r="H215" i="1" s="1"/>
  <c r="J215" i="1" s="1"/>
  <c r="G215" i="1" s="1"/>
  <c r="AC214" i="1"/>
  <c r="AE214" i="1" s="1"/>
  <c r="I214" i="1" s="1"/>
  <c r="J214" i="1" s="1"/>
  <c r="G214" i="1" s="1"/>
  <c r="S214" i="1"/>
  <c r="U214" i="1" s="1"/>
  <c r="H214" i="1" s="1"/>
  <c r="AC213" i="1"/>
  <c r="AE213" i="1" s="1"/>
  <c r="I213" i="1" s="1"/>
  <c r="J213" i="1" s="1"/>
  <c r="G213" i="1" s="1"/>
  <c r="S213" i="1"/>
  <c r="U213" i="1" s="1"/>
  <c r="H213" i="1" s="1"/>
  <c r="AC212" i="1"/>
  <c r="AE212" i="1" s="1"/>
  <c r="I212" i="1" s="1"/>
  <c r="J212" i="1" s="1"/>
  <c r="G212" i="1" s="1"/>
  <c r="S212" i="1"/>
  <c r="U212" i="1" s="1"/>
  <c r="H212" i="1" s="1"/>
  <c r="AC211" i="1"/>
  <c r="AE211" i="1" s="1"/>
  <c r="I211" i="1" s="1"/>
  <c r="J211" i="1" s="1"/>
  <c r="G211" i="1" s="1"/>
  <c r="S211" i="1"/>
  <c r="U211" i="1" s="1"/>
  <c r="H211" i="1" s="1"/>
  <c r="AC210" i="1"/>
  <c r="AE210" i="1" s="1"/>
  <c r="I210" i="1" s="1"/>
  <c r="J210" i="1" s="1"/>
  <c r="G210" i="1" s="1"/>
  <c r="S210" i="1"/>
  <c r="U210" i="1" s="1"/>
  <c r="H210" i="1" s="1"/>
  <c r="AC209" i="1"/>
  <c r="AE209" i="1" s="1"/>
  <c r="I209" i="1" s="1"/>
  <c r="J209" i="1" s="1"/>
  <c r="G209" i="1" s="1"/>
  <c r="S209" i="1"/>
  <c r="U209" i="1" s="1"/>
  <c r="H209" i="1" s="1"/>
  <c r="AC208" i="1"/>
  <c r="AE208" i="1" s="1"/>
  <c r="I208" i="1" s="1"/>
  <c r="J208" i="1" s="1"/>
  <c r="G208" i="1" s="1"/>
  <c r="S208" i="1"/>
  <c r="U208" i="1" s="1"/>
  <c r="H208" i="1" s="1"/>
  <c r="AC207" i="1"/>
  <c r="AE207" i="1" s="1"/>
  <c r="I207" i="1" s="1"/>
  <c r="J207" i="1" s="1"/>
  <c r="G207" i="1" s="1"/>
  <c r="S207" i="1"/>
  <c r="U207" i="1" s="1"/>
  <c r="H207" i="1" s="1"/>
  <c r="AC206" i="1"/>
  <c r="AE206" i="1" s="1"/>
  <c r="I206" i="1" s="1"/>
  <c r="J206" i="1" s="1"/>
  <c r="G206" i="1" s="1"/>
  <c r="S206" i="1"/>
  <c r="U206" i="1" s="1"/>
  <c r="H206" i="1" s="1"/>
  <c r="AC205" i="1"/>
  <c r="AE205" i="1" s="1"/>
  <c r="I205" i="1" s="1"/>
  <c r="J205" i="1" s="1"/>
  <c r="G205" i="1" s="1"/>
  <c r="S205" i="1"/>
  <c r="U205" i="1" s="1"/>
  <c r="H205" i="1" s="1"/>
  <c r="AC204" i="1"/>
  <c r="AE204" i="1" s="1"/>
  <c r="I204" i="1" s="1"/>
  <c r="J204" i="1" s="1"/>
  <c r="G204" i="1" s="1"/>
  <c r="S204" i="1"/>
  <c r="U204" i="1" s="1"/>
  <c r="H204" i="1" s="1"/>
  <c r="AC203" i="1"/>
  <c r="AE203" i="1" s="1"/>
  <c r="S203" i="1"/>
  <c r="U203" i="1" s="1"/>
  <c r="AD202" i="1"/>
  <c r="AB202" i="1"/>
  <c r="AA202" i="1"/>
  <c r="Z202" i="1"/>
  <c r="Y202" i="1"/>
  <c r="X202" i="1"/>
  <c r="W202" i="1"/>
  <c r="V202" i="1"/>
  <c r="T202" i="1"/>
  <c r="S202" i="1"/>
  <c r="R202" i="1"/>
  <c r="Q202" i="1"/>
  <c r="P202" i="1"/>
  <c r="O202" i="1"/>
  <c r="N202" i="1"/>
  <c r="M202" i="1"/>
  <c r="L202" i="1"/>
  <c r="K202" i="1"/>
  <c r="F202" i="1"/>
  <c r="E202" i="1"/>
  <c r="AC201" i="1"/>
  <c r="AE201" i="1" s="1"/>
  <c r="I201" i="1" s="1"/>
  <c r="J201" i="1" s="1"/>
  <c r="G201" i="1" s="1"/>
  <c r="U201" i="1"/>
  <c r="S201" i="1"/>
  <c r="H201" i="1"/>
  <c r="AC200" i="1"/>
  <c r="AE200" i="1" s="1"/>
  <c r="I200" i="1" s="1"/>
  <c r="U200" i="1"/>
  <c r="S200" i="1"/>
  <c r="H200" i="1"/>
  <c r="AC199" i="1"/>
  <c r="AE199" i="1" s="1"/>
  <c r="I199" i="1" s="1"/>
  <c r="U199" i="1"/>
  <c r="S199" i="1"/>
  <c r="H199" i="1"/>
  <c r="AE198" i="1"/>
  <c r="I198" i="1" s="1"/>
  <c r="J198" i="1" s="1"/>
  <c r="G198" i="1" s="1"/>
  <c r="AC198" i="1"/>
  <c r="U198" i="1"/>
  <c r="S198" i="1"/>
  <c r="H198" i="1"/>
  <c r="AC197" i="1"/>
  <c r="AE197" i="1" s="1"/>
  <c r="I197" i="1" s="1"/>
  <c r="J197" i="1" s="1"/>
  <c r="G197" i="1" s="1"/>
  <c r="U197" i="1"/>
  <c r="S197" i="1"/>
  <c r="H197" i="1"/>
  <c r="AC196" i="1"/>
  <c r="AE196" i="1" s="1"/>
  <c r="I196" i="1" s="1"/>
  <c r="U196" i="1"/>
  <c r="S196" i="1"/>
  <c r="H196" i="1"/>
  <c r="J196" i="1" s="1"/>
  <c r="G196" i="1" s="1"/>
  <c r="AC195" i="1"/>
  <c r="AE195" i="1" s="1"/>
  <c r="U195" i="1"/>
  <c r="S195" i="1"/>
  <c r="H195" i="1"/>
  <c r="H202" i="1" s="1"/>
  <c r="AE194" i="1"/>
  <c r="AD194" i="1"/>
  <c r="AB194" i="1"/>
  <c r="AA194" i="1"/>
  <c r="Z194" i="1"/>
  <c r="Y194" i="1"/>
  <c r="X194" i="1"/>
  <c r="W194" i="1"/>
  <c r="V194" i="1"/>
  <c r="T194" i="1"/>
  <c r="R194" i="1"/>
  <c r="Q194" i="1"/>
  <c r="P194" i="1"/>
  <c r="O194" i="1"/>
  <c r="N194" i="1"/>
  <c r="M194" i="1"/>
  <c r="L194" i="1"/>
  <c r="K194" i="1"/>
  <c r="F194" i="1"/>
  <c r="E194" i="1"/>
  <c r="AC193" i="1"/>
  <c r="AE193" i="1" s="1"/>
  <c r="I193" i="1" s="1"/>
  <c r="S193" i="1"/>
  <c r="U193" i="1" s="1"/>
  <c r="H193" i="1" s="1"/>
  <c r="AC192" i="1"/>
  <c r="AE192" i="1" s="1"/>
  <c r="I192" i="1" s="1"/>
  <c r="S192" i="1"/>
  <c r="U192" i="1" s="1"/>
  <c r="H192" i="1" s="1"/>
  <c r="J192" i="1" s="1"/>
  <c r="G192" i="1" s="1"/>
  <c r="AC191" i="1"/>
  <c r="AE191" i="1" s="1"/>
  <c r="I191" i="1" s="1"/>
  <c r="S191" i="1"/>
  <c r="U191" i="1" s="1"/>
  <c r="H191" i="1" s="1"/>
  <c r="AC190" i="1"/>
  <c r="AE190" i="1" s="1"/>
  <c r="I190" i="1" s="1"/>
  <c r="S190" i="1"/>
  <c r="U190" i="1" s="1"/>
  <c r="AD189" i="1"/>
  <c r="AB189" i="1"/>
  <c r="AA189" i="1"/>
  <c r="Z189" i="1"/>
  <c r="Y189" i="1"/>
  <c r="X189" i="1"/>
  <c r="W189" i="1"/>
  <c r="V189" i="1"/>
  <c r="T189" i="1"/>
  <c r="R189" i="1"/>
  <c r="Q189" i="1"/>
  <c r="P189" i="1"/>
  <c r="O189" i="1"/>
  <c r="N189" i="1"/>
  <c r="M189" i="1"/>
  <c r="L189" i="1"/>
  <c r="K189" i="1"/>
  <c r="F189" i="1"/>
  <c r="E189" i="1"/>
  <c r="AE188" i="1"/>
  <c r="I188" i="1" s="1"/>
  <c r="AC188" i="1"/>
  <c r="U188" i="1"/>
  <c r="H188" i="1" s="1"/>
  <c r="J188" i="1" s="1"/>
  <c r="G188" i="1" s="1"/>
  <c r="S188" i="1"/>
  <c r="AE187" i="1"/>
  <c r="I187" i="1" s="1"/>
  <c r="AC187" i="1"/>
  <c r="S187" i="1"/>
  <c r="U187" i="1" s="1"/>
  <c r="H187" i="1" s="1"/>
  <c r="J187" i="1" s="1"/>
  <c r="G187" i="1" s="1"/>
  <c r="AE186" i="1"/>
  <c r="I186" i="1" s="1"/>
  <c r="AC186" i="1"/>
  <c r="S186" i="1"/>
  <c r="U186" i="1" s="1"/>
  <c r="H186" i="1" s="1"/>
  <c r="J186" i="1" s="1"/>
  <c r="G186" i="1" s="1"/>
  <c r="AE185" i="1"/>
  <c r="I185" i="1" s="1"/>
  <c r="AC185" i="1"/>
  <c r="S185" i="1"/>
  <c r="U185" i="1" s="1"/>
  <c r="H185" i="1" s="1"/>
  <c r="J185" i="1" s="1"/>
  <c r="G185" i="1" s="1"/>
  <c r="AE184" i="1"/>
  <c r="I184" i="1" s="1"/>
  <c r="AC184" i="1"/>
  <c r="U184" i="1"/>
  <c r="H184" i="1" s="1"/>
  <c r="J184" i="1" s="1"/>
  <c r="G184" i="1" s="1"/>
  <c r="S184" i="1"/>
  <c r="AE183" i="1"/>
  <c r="I183" i="1" s="1"/>
  <c r="AC183" i="1"/>
  <c r="S183" i="1"/>
  <c r="U183" i="1" s="1"/>
  <c r="H183" i="1" s="1"/>
  <c r="J183" i="1" s="1"/>
  <c r="G183" i="1" s="1"/>
  <c r="AE182" i="1"/>
  <c r="I182" i="1" s="1"/>
  <c r="AC182" i="1"/>
  <c r="S182" i="1"/>
  <c r="U182" i="1" s="1"/>
  <c r="H182" i="1" s="1"/>
  <c r="J182" i="1" s="1"/>
  <c r="G182" i="1" s="1"/>
  <c r="AE181" i="1"/>
  <c r="I181" i="1" s="1"/>
  <c r="AC181" i="1"/>
  <c r="S181" i="1"/>
  <c r="U181" i="1" s="1"/>
  <c r="H181" i="1" s="1"/>
  <c r="J181" i="1" s="1"/>
  <c r="G181" i="1" s="1"/>
  <c r="AE180" i="1"/>
  <c r="I180" i="1" s="1"/>
  <c r="AC180" i="1"/>
  <c r="U180" i="1"/>
  <c r="H180" i="1" s="1"/>
  <c r="J180" i="1" s="1"/>
  <c r="G180" i="1" s="1"/>
  <c r="S180" i="1"/>
  <c r="AE179" i="1"/>
  <c r="I179" i="1" s="1"/>
  <c r="AC179" i="1"/>
  <c r="S179" i="1"/>
  <c r="U179" i="1" s="1"/>
  <c r="H179" i="1" s="1"/>
  <c r="J179" i="1" s="1"/>
  <c r="G179" i="1" s="1"/>
  <c r="AE178" i="1"/>
  <c r="I178" i="1" s="1"/>
  <c r="AC178" i="1"/>
  <c r="S178" i="1"/>
  <c r="U178" i="1" s="1"/>
  <c r="H178" i="1" s="1"/>
  <c r="J178" i="1" s="1"/>
  <c r="G178" i="1" s="1"/>
  <c r="AE177" i="1"/>
  <c r="AC177" i="1"/>
  <c r="S177" i="1"/>
  <c r="U177" i="1" s="1"/>
  <c r="H177" i="1" s="1"/>
  <c r="J177" i="1" s="1"/>
  <c r="G177" i="1" s="1"/>
  <c r="I177" i="1"/>
  <c r="AC176" i="1"/>
  <c r="AE176" i="1" s="1"/>
  <c r="S176" i="1"/>
  <c r="U176" i="1" s="1"/>
  <c r="H176" i="1" s="1"/>
  <c r="I176" i="1"/>
  <c r="AC175" i="1"/>
  <c r="AE175" i="1" s="1"/>
  <c r="I175" i="1" s="1"/>
  <c r="S175" i="1"/>
  <c r="U175" i="1" s="1"/>
  <c r="H175" i="1" s="1"/>
  <c r="AC174" i="1"/>
  <c r="AE174" i="1" s="1"/>
  <c r="I174" i="1" s="1"/>
  <c r="S174" i="1"/>
  <c r="U174" i="1" s="1"/>
  <c r="H174" i="1" s="1"/>
  <c r="AC173" i="1"/>
  <c r="AE173" i="1" s="1"/>
  <c r="S173" i="1"/>
  <c r="U173" i="1" s="1"/>
  <c r="H173" i="1" s="1"/>
  <c r="J173" i="1" s="1"/>
  <c r="G173" i="1" s="1"/>
  <c r="I173" i="1"/>
  <c r="AC172" i="1"/>
  <c r="AE172" i="1" s="1"/>
  <c r="S172" i="1"/>
  <c r="U172" i="1" s="1"/>
  <c r="H172" i="1" s="1"/>
  <c r="I172" i="1"/>
  <c r="AC171" i="1"/>
  <c r="AE171" i="1" s="1"/>
  <c r="I171" i="1" s="1"/>
  <c r="S171" i="1"/>
  <c r="U171" i="1" s="1"/>
  <c r="H171" i="1" s="1"/>
  <c r="AC170" i="1"/>
  <c r="AE170" i="1" s="1"/>
  <c r="I170" i="1" s="1"/>
  <c r="S170" i="1"/>
  <c r="U170" i="1" s="1"/>
  <c r="H170" i="1" s="1"/>
  <c r="AC169" i="1"/>
  <c r="AE169" i="1" s="1"/>
  <c r="I169" i="1" s="1"/>
  <c r="S169" i="1"/>
  <c r="U169" i="1" s="1"/>
  <c r="H169" i="1" s="1"/>
  <c r="J169" i="1" s="1"/>
  <c r="G169" i="1" s="1"/>
  <c r="AE168" i="1"/>
  <c r="AC168" i="1"/>
  <c r="S168" i="1"/>
  <c r="U168" i="1" s="1"/>
  <c r="H168" i="1" s="1"/>
  <c r="I168" i="1"/>
  <c r="J168" i="1" s="1"/>
  <c r="G168" i="1" s="1"/>
  <c r="AE167" i="1"/>
  <c r="AC167" i="1"/>
  <c r="S167" i="1"/>
  <c r="U167" i="1" s="1"/>
  <c r="H167" i="1" s="1"/>
  <c r="J167" i="1"/>
  <c r="G167" i="1" s="1"/>
  <c r="I167" i="1"/>
  <c r="AC166" i="1"/>
  <c r="AE166" i="1" s="1"/>
  <c r="I166" i="1" s="1"/>
  <c r="S166" i="1"/>
  <c r="U166" i="1" s="1"/>
  <c r="H166" i="1" s="1"/>
  <c r="AC165" i="1"/>
  <c r="AE165" i="1" s="1"/>
  <c r="I165" i="1" s="1"/>
  <c r="S165" i="1"/>
  <c r="U165" i="1" s="1"/>
  <c r="H165" i="1" s="1"/>
  <c r="AE164" i="1"/>
  <c r="AC164" i="1"/>
  <c r="S164" i="1"/>
  <c r="U164" i="1" s="1"/>
  <c r="H164" i="1" s="1"/>
  <c r="I164" i="1"/>
  <c r="J164" i="1" s="1"/>
  <c r="G164" i="1" s="1"/>
  <c r="AE163" i="1"/>
  <c r="AC163" i="1"/>
  <c r="S163" i="1"/>
  <c r="U163" i="1" s="1"/>
  <c r="H163" i="1" s="1"/>
  <c r="J163" i="1"/>
  <c r="G163" i="1" s="1"/>
  <c r="I163" i="1"/>
  <c r="AC162" i="1"/>
  <c r="AE162" i="1" s="1"/>
  <c r="I162" i="1" s="1"/>
  <c r="S162" i="1"/>
  <c r="U162" i="1" s="1"/>
  <c r="H162" i="1" s="1"/>
  <c r="J162" i="1" s="1"/>
  <c r="G162" i="1" s="1"/>
  <c r="AC161" i="1"/>
  <c r="AE161" i="1" s="1"/>
  <c r="I161" i="1" s="1"/>
  <c r="S161" i="1"/>
  <c r="U161" i="1" s="1"/>
  <c r="H161" i="1" s="1"/>
  <c r="J161" i="1" s="1"/>
  <c r="G161" i="1" s="1"/>
  <c r="AE160" i="1"/>
  <c r="AC160" i="1"/>
  <c r="S160" i="1"/>
  <c r="U160" i="1" s="1"/>
  <c r="H160" i="1" s="1"/>
  <c r="J160" i="1"/>
  <c r="G160" i="1" s="1"/>
  <c r="I160" i="1"/>
  <c r="AC159" i="1"/>
  <c r="AE159" i="1" s="1"/>
  <c r="I159" i="1" s="1"/>
  <c r="S159" i="1"/>
  <c r="U159" i="1" s="1"/>
  <c r="H159" i="1" s="1"/>
  <c r="AE158" i="1"/>
  <c r="AC158" i="1"/>
  <c r="S158" i="1"/>
  <c r="U158" i="1" s="1"/>
  <c r="H158" i="1" s="1"/>
  <c r="J158" i="1"/>
  <c r="G158" i="1" s="1"/>
  <c r="I158" i="1"/>
  <c r="AC157" i="1"/>
  <c r="AE157" i="1" s="1"/>
  <c r="I157" i="1" s="1"/>
  <c r="S157" i="1"/>
  <c r="U157" i="1" s="1"/>
  <c r="H157" i="1" s="1"/>
  <c r="J157" i="1" s="1"/>
  <c r="G157" i="1" s="1"/>
  <c r="AE156" i="1"/>
  <c r="AC156" i="1"/>
  <c r="S156" i="1"/>
  <c r="U156" i="1" s="1"/>
  <c r="H156" i="1" s="1"/>
  <c r="J156" i="1"/>
  <c r="G156" i="1" s="1"/>
  <c r="I156" i="1"/>
  <c r="AC155" i="1"/>
  <c r="AC189" i="1" s="1"/>
  <c r="S155" i="1"/>
  <c r="AD154" i="1"/>
  <c r="AB154" i="1"/>
  <c r="AA154" i="1"/>
  <c r="Z154" i="1"/>
  <c r="Y154" i="1"/>
  <c r="X154" i="1"/>
  <c r="W154" i="1"/>
  <c r="V154" i="1"/>
  <c r="T154" i="1"/>
  <c r="S154" i="1"/>
  <c r="R154" i="1"/>
  <c r="Q154" i="1"/>
  <c r="P154" i="1"/>
  <c r="O154" i="1"/>
  <c r="N154" i="1"/>
  <c r="M154" i="1"/>
  <c r="L154" i="1"/>
  <c r="K154" i="1"/>
  <c r="F154" i="1"/>
  <c r="E154" i="1"/>
  <c r="AE153" i="1"/>
  <c r="I153" i="1" s="1"/>
  <c r="J153" i="1" s="1"/>
  <c r="G153" i="1" s="1"/>
  <c r="AC153" i="1"/>
  <c r="U153" i="1"/>
  <c r="S153" i="1"/>
  <c r="H153" i="1"/>
  <c r="AE152" i="1"/>
  <c r="I152" i="1" s="1"/>
  <c r="J152" i="1" s="1"/>
  <c r="G152" i="1" s="1"/>
  <c r="AC152" i="1"/>
  <c r="U152" i="1"/>
  <c r="S152" i="1"/>
  <c r="H152" i="1"/>
  <c r="AC151" i="1"/>
  <c r="AE151" i="1" s="1"/>
  <c r="I151" i="1" s="1"/>
  <c r="U151" i="1"/>
  <c r="S151" i="1"/>
  <c r="H151" i="1"/>
  <c r="AC150" i="1"/>
  <c r="AE150" i="1" s="1"/>
  <c r="I150" i="1" s="1"/>
  <c r="U150" i="1"/>
  <c r="S150" i="1"/>
  <c r="H150" i="1"/>
  <c r="AE149" i="1"/>
  <c r="I149" i="1" s="1"/>
  <c r="J149" i="1" s="1"/>
  <c r="G149" i="1" s="1"/>
  <c r="AC149" i="1"/>
  <c r="U149" i="1"/>
  <c r="S149" i="1"/>
  <c r="H149" i="1"/>
  <c r="AE148" i="1"/>
  <c r="I148" i="1" s="1"/>
  <c r="J148" i="1" s="1"/>
  <c r="G148" i="1" s="1"/>
  <c r="AC148" i="1"/>
  <c r="U148" i="1"/>
  <c r="S148" i="1"/>
  <c r="H148" i="1"/>
  <c r="AC147" i="1"/>
  <c r="AE147" i="1" s="1"/>
  <c r="I147" i="1" s="1"/>
  <c r="U147" i="1"/>
  <c r="S147" i="1"/>
  <c r="H147" i="1"/>
  <c r="AC146" i="1"/>
  <c r="AE146" i="1" s="1"/>
  <c r="I146" i="1" s="1"/>
  <c r="U146" i="1"/>
  <c r="S146" i="1"/>
  <c r="H146" i="1"/>
  <c r="AE145" i="1"/>
  <c r="I145" i="1" s="1"/>
  <c r="J145" i="1" s="1"/>
  <c r="G145" i="1" s="1"/>
  <c r="AC145" i="1"/>
  <c r="U145" i="1"/>
  <c r="S145" i="1"/>
  <c r="H145" i="1"/>
  <c r="AE144" i="1"/>
  <c r="I144" i="1" s="1"/>
  <c r="J144" i="1" s="1"/>
  <c r="G144" i="1" s="1"/>
  <c r="AC144" i="1"/>
  <c r="U144" i="1"/>
  <c r="S144" i="1"/>
  <c r="H144" i="1"/>
  <c r="AC143" i="1"/>
  <c r="AE143" i="1" s="1"/>
  <c r="I143" i="1" s="1"/>
  <c r="U143" i="1"/>
  <c r="S143" i="1"/>
  <c r="H143" i="1"/>
  <c r="AC142" i="1"/>
  <c r="AE142" i="1" s="1"/>
  <c r="I142" i="1" s="1"/>
  <c r="U142" i="1"/>
  <c r="S142" i="1"/>
  <c r="H142" i="1"/>
  <c r="AE141" i="1"/>
  <c r="I141" i="1" s="1"/>
  <c r="J141" i="1" s="1"/>
  <c r="G141" i="1" s="1"/>
  <c r="AC141" i="1"/>
  <c r="U141" i="1"/>
  <c r="S141" i="1"/>
  <c r="H141" i="1"/>
  <c r="AE140" i="1"/>
  <c r="I140" i="1" s="1"/>
  <c r="J140" i="1" s="1"/>
  <c r="G140" i="1" s="1"/>
  <c r="AC140" i="1"/>
  <c r="U140" i="1"/>
  <c r="S140" i="1"/>
  <c r="H140" i="1"/>
  <c r="AC139" i="1"/>
  <c r="AE139" i="1" s="1"/>
  <c r="I139" i="1" s="1"/>
  <c r="U139" i="1"/>
  <c r="S139" i="1"/>
  <c r="H139" i="1"/>
  <c r="AC138" i="1"/>
  <c r="AE138" i="1" s="1"/>
  <c r="I138" i="1" s="1"/>
  <c r="U138" i="1"/>
  <c r="S138" i="1"/>
  <c r="H138" i="1"/>
  <c r="AE137" i="1"/>
  <c r="I137" i="1" s="1"/>
  <c r="J137" i="1" s="1"/>
  <c r="G137" i="1" s="1"/>
  <c r="AC137" i="1"/>
  <c r="U137" i="1"/>
  <c r="S137" i="1"/>
  <c r="H137" i="1"/>
  <c r="AE136" i="1"/>
  <c r="I136" i="1" s="1"/>
  <c r="J136" i="1" s="1"/>
  <c r="G136" i="1" s="1"/>
  <c r="AC136" i="1"/>
  <c r="U136" i="1"/>
  <c r="S136" i="1"/>
  <c r="H136" i="1"/>
  <c r="AC135" i="1"/>
  <c r="AE135" i="1" s="1"/>
  <c r="I135" i="1" s="1"/>
  <c r="U135" i="1"/>
  <c r="S135" i="1"/>
  <c r="H135" i="1"/>
  <c r="AC134" i="1"/>
  <c r="AE134" i="1" s="1"/>
  <c r="I134" i="1" s="1"/>
  <c r="U134" i="1"/>
  <c r="S134" i="1"/>
  <c r="H134" i="1"/>
  <c r="AE133" i="1"/>
  <c r="I133" i="1" s="1"/>
  <c r="J133" i="1" s="1"/>
  <c r="G133" i="1" s="1"/>
  <c r="AC133" i="1"/>
  <c r="U133" i="1"/>
  <c r="S133" i="1"/>
  <c r="H133" i="1"/>
  <c r="AE132" i="1"/>
  <c r="I132" i="1" s="1"/>
  <c r="J132" i="1" s="1"/>
  <c r="G132" i="1" s="1"/>
  <c r="AC132" i="1"/>
  <c r="U132" i="1"/>
  <c r="S132" i="1"/>
  <c r="H132" i="1"/>
  <c r="AC131" i="1"/>
  <c r="AE131" i="1" s="1"/>
  <c r="I131" i="1" s="1"/>
  <c r="U131" i="1"/>
  <c r="S131" i="1"/>
  <c r="H131" i="1"/>
  <c r="AC130" i="1"/>
  <c r="AE130" i="1" s="1"/>
  <c r="I130" i="1" s="1"/>
  <c r="U130" i="1"/>
  <c r="S130" i="1"/>
  <c r="H130" i="1"/>
  <c r="AE129" i="1"/>
  <c r="I129" i="1" s="1"/>
  <c r="J129" i="1" s="1"/>
  <c r="G129" i="1" s="1"/>
  <c r="AC129" i="1"/>
  <c r="U129" i="1"/>
  <c r="S129" i="1"/>
  <c r="H129" i="1"/>
  <c r="AE128" i="1"/>
  <c r="I128" i="1" s="1"/>
  <c r="J128" i="1" s="1"/>
  <c r="G128" i="1" s="1"/>
  <c r="AC128" i="1"/>
  <c r="U128" i="1"/>
  <c r="S128" i="1"/>
  <c r="H128" i="1"/>
  <c r="AC127" i="1"/>
  <c r="AE127" i="1" s="1"/>
  <c r="I127" i="1" s="1"/>
  <c r="U127" i="1"/>
  <c r="S127" i="1"/>
  <c r="H127" i="1"/>
  <c r="AC126" i="1"/>
  <c r="AE126" i="1" s="1"/>
  <c r="I126" i="1" s="1"/>
  <c r="U126" i="1"/>
  <c r="S126" i="1"/>
  <c r="H126" i="1"/>
  <c r="AE125" i="1"/>
  <c r="I125" i="1" s="1"/>
  <c r="J125" i="1" s="1"/>
  <c r="G125" i="1" s="1"/>
  <c r="AC125" i="1"/>
  <c r="U125" i="1"/>
  <c r="S125" i="1"/>
  <c r="H125" i="1"/>
  <c r="AE124" i="1"/>
  <c r="I124" i="1" s="1"/>
  <c r="J124" i="1" s="1"/>
  <c r="G124" i="1" s="1"/>
  <c r="AC124" i="1"/>
  <c r="U124" i="1"/>
  <c r="S124" i="1"/>
  <c r="H124" i="1"/>
  <c r="AC123" i="1"/>
  <c r="AE123" i="1" s="1"/>
  <c r="I123" i="1" s="1"/>
  <c r="U123" i="1"/>
  <c r="S123" i="1"/>
  <c r="H123" i="1"/>
  <c r="AC122" i="1"/>
  <c r="AE122" i="1" s="1"/>
  <c r="I122" i="1" s="1"/>
  <c r="U122" i="1"/>
  <c r="S122" i="1"/>
  <c r="H122" i="1"/>
  <c r="AE121" i="1"/>
  <c r="I121" i="1" s="1"/>
  <c r="J121" i="1" s="1"/>
  <c r="G121" i="1" s="1"/>
  <c r="AC121" i="1"/>
  <c r="U121" i="1"/>
  <c r="S121" i="1"/>
  <c r="H121" i="1"/>
  <c r="AE120" i="1"/>
  <c r="I120" i="1" s="1"/>
  <c r="J120" i="1" s="1"/>
  <c r="G120" i="1" s="1"/>
  <c r="AC120" i="1"/>
  <c r="U120" i="1"/>
  <c r="S120" i="1"/>
  <c r="H120" i="1"/>
  <c r="AC119" i="1"/>
  <c r="AC154" i="1" s="1"/>
  <c r="U119" i="1"/>
  <c r="S119" i="1"/>
  <c r="H119" i="1"/>
  <c r="AD118" i="1"/>
  <c r="AB118" i="1"/>
  <c r="AA118" i="1"/>
  <c r="Z118" i="1"/>
  <c r="Y118" i="1"/>
  <c r="X118" i="1"/>
  <c r="W118" i="1"/>
  <c r="V118" i="1"/>
  <c r="T118" i="1"/>
  <c r="R118" i="1"/>
  <c r="Q118" i="1"/>
  <c r="P118" i="1"/>
  <c r="O118" i="1"/>
  <c r="N118" i="1"/>
  <c r="M118" i="1"/>
  <c r="L118" i="1"/>
  <c r="K118" i="1"/>
  <c r="F118" i="1"/>
  <c r="E118" i="1"/>
  <c r="AC117" i="1"/>
  <c r="AE117" i="1" s="1"/>
  <c r="I117" i="1" s="1"/>
  <c r="U117" i="1"/>
  <c r="S117" i="1"/>
  <c r="H117" i="1"/>
  <c r="AC116" i="1"/>
  <c r="AE116" i="1" s="1"/>
  <c r="S116" i="1"/>
  <c r="U116" i="1" s="1"/>
  <c r="H116" i="1" s="1"/>
  <c r="J116" i="1" s="1"/>
  <c r="G116" i="1" s="1"/>
  <c r="I116" i="1"/>
  <c r="AC115" i="1"/>
  <c r="AE115" i="1" s="1"/>
  <c r="I115" i="1" s="1"/>
  <c r="U115" i="1"/>
  <c r="S115" i="1"/>
  <c r="H115" i="1"/>
  <c r="AC114" i="1"/>
  <c r="AE114" i="1" s="1"/>
  <c r="S114" i="1"/>
  <c r="U114" i="1" s="1"/>
  <c r="H114" i="1" s="1"/>
  <c r="J114" i="1" s="1"/>
  <c r="G114" i="1" s="1"/>
  <c r="I114" i="1"/>
  <c r="AC113" i="1"/>
  <c r="AE113" i="1" s="1"/>
  <c r="I113" i="1" s="1"/>
  <c r="U113" i="1"/>
  <c r="S113" i="1"/>
  <c r="H113" i="1"/>
  <c r="AC112" i="1"/>
  <c r="AE112" i="1" s="1"/>
  <c r="S112" i="1"/>
  <c r="U112" i="1" s="1"/>
  <c r="H112" i="1" s="1"/>
  <c r="J112" i="1" s="1"/>
  <c r="G112" i="1" s="1"/>
  <c r="I112" i="1"/>
  <c r="AC111" i="1"/>
  <c r="AE111" i="1" s="1"/>
  <c r="I111" i="1" s="1"/>
  <c r="U111" i="1"/>
  <c r="S111" i="1"/>
  <c r="H111" i="1"/>
  <c r="AC110" i="1"/>
  <c r="AE110" i="1" s="1"/>
  <c r="S110" i="1"/>
  <c r="U110" i="1" s="1"/>
  <c r="H110" i="1" s="1"/>
  <c r="J110" i="1" s="1"/>
  <c r="G110" i="1" s="1"/>
  <c r="I110" i="1"/>
  <c r="AC109" i="1"/>
  <c r="AE109" i="1" s="1"/>
  <c r="I109" i="1" s="1"/>
  <c r="U109" i="1"/>
  <c r="S109" i="1"/>
  <c r="H109" i="1"/>
  <c r="AC108" i="1"/>
  <c r="AE108" i="1" s="1"/>
  <c r="S108" i="1"/>
  <c r="U108" i="1" s="1"/>
  <c r="H108" i="1" s="1"/>
  <c r="J108" i="1" s="1"/>
  <c r="G108" i="1" s="1"/>
  <c r="I108" i="1"/>
  <c r="AC107" i="1"/>
  <c r="AE107" i="1" s="1"/>
  <c r="I107" i="1" s="1"/>
  <c r="U107" i="1"/>
  <c r="S107" i="1"/>
  <c r="H107" i="1"/>
  <c r="AC106" i="1"/>
  <c r="AE106" i="1" s="1"/>
  <c r="S106" i="1"/>
  <c r="U106" i="1" s="1"/>
  <c r="H106" i="1" s="1"/>
  <c r="J106" i="1" s="1"/>
  <c r="G106" i="1" s="1"/>
  <c r="I106" i="1"/>
  <c r="AC105" i="1"/>
  <c r="AE105" i="1" s="1"/>
  <c r="I105" i="1" s="1"/>
  <c r="U105" i="1"/>
  <c r="S105" i="1"/>
  <c r="H105" i="1"/>
  <c r="AC104" i="1"/>
  <c r="AE104" i="1" s="1"/>
  <c r="S104" i="1"/>
  <c r="U104" i="1" s="1"/>
  <c r="I104" i="1"/>
  <c r="AC103" i="1"/>
  <c r="AE103" i="1" s="1"/>
  <c r="I103" i="1" s="1"/>
  <c r="U103" i="1"/>
  <c r="S103" i="1"/>
  <c r="S118" i="1" s="1"/>
  <c r="H103" i="1"/>
  <c r="AD102" i="1"/>
  <c r="AB102" i="1"/>
  <c r="AA102" i="1"/>
  <c r="Z102" i="1"/>
  <c r="Y102" i="1"/>
  <c r="X102" i="1"/>
  <c r="W102" i="1"/>
  <c r="V102" i="1"/>
  <c r="T102" i="1"/>
  <c r="R102" i="1"/>
  <c r="Q102" i="1"/>
  <c r="P102" i="1"/>
  <c r="O102" i="1"/>
  <c r="N102" i="1"/>
  <c r="L102" i="1"/>
  <c r="K102" i="1"/>
  <c r="F102" i="1"/>
  <c r="E102" i="1"/>
  <c r="AC101" i="1"/>
  <c r="AE101" i="1" s="1"/>
  <c r="I101" i="1" s="1"/>
  <c r="U101" i="1"/>
  <c r="S101" i="1"/>
  <c r="H101" i="1"/>
  <c r="AC100" i="1"/>
  <c r="AE100" i="1" s="1"/>
  <c r="I100" i="1" s="1"/>
  <c r="U100" i="1"/>
  <c r="S100" i="1"/>
  <c r="H100" i="1"/>
  <c r="AC99" i="1"/>
  <c r="AE99" i="1" s="1"/>
  <c r="I99" i="1" s="1"/>
  <c r="U99" i="1"/>
  <c r="S99" i="1"/>
  <c r="H99" i="1"/>
  <c r="AC98" i="1"/>
  <c r="AE98" i="1" s="1"/>
  <c r="I98" i="1" s="1"/>
  <c r="U98" i="1"/>
  <c r="S98" i="1"/>
  <c r="H98" i="1"/>
  <c r="AC97" i="1"/>
  <c r="AE97" i="1" s="1"/>
  <c r="I97" i="1" s="1"/>
  <c r="U97" i="1"/>
  <c r="S97" i="1"/>
  <c r="H97" i="1"/>
  <c r="AC96" i="1"/>
  <c r="AE96" i="1" s="1"/>
  <c r="I96" i="1" s="1"/>
  <c r="U96" i="1"/>
  <c r="S96" i="1"/>
  <c r="H96" i="1"/>
  <c r="AC95" i="1"/>
  <c r="AE95" i="1" s="1"/>
  <c r="I95" i="1" s="1"/>
  <c r="U95" i="1"/>
  <c r="S95" i="1"/>
  <c r="H95" i="1"/>
  <c r="AC94" i="1"/>
  <c r="AC102" i="1" s="1"/>
  <c r="M94" i="1"/>
  <c r="M102" i="1" s="1"/>
  <c r="AD93" i="1"/>
  <c r="AB93" i="1"/>
  <c r="AA93" i="1"/>
  <c r="Z93" i="1"/>
  <c r="Y93" i="1"/>
  <c r="X93" i="1"/>
  <c r="W93" i="1"/>
  <c r="V93" i="1"/>
  <c r="T93" i="1"/>
  <c r="S93" i="1"/>
  <c r="R93" i="1"/>
  <c r="Q93" i="1"/>
  <c r="P93" i="1"/>
  <c r="O93" i="1"/>
  <c r="N93" i="1"/>
  <c r="M93" i="1"/>
  <c r="K93" i="1"/>
  <c r="F93" i="1"/>
  <c r="E93" i="1"/>
  <c r="AC92" i="1"/>
  <c r="AE92" i="1" s="1"/>
  <c r="I92" i="1" s="1"/>
  <c r="U92" i="1"/>
  <c r="S92" i="1"/>
  <c r="H92" i="1"/>
  <c r="J92" i="1" s="1"/>
  <c r="G92" i="1" s="1"/>
  <c r="AC91" i="1"/>
  <c r="AE91" i="1" s="1"/>
  <c r="I91" i="1" s="1"/>
  <c r="U91" i="1"/>
  <c r="S91" i="1"/>
  <c r="H91" i="1"/>
  <c r="J91" i="1" s="1"/>
  <c r="G91" i="1" s="1"/>
  <c r="AC90" i="1"/>
  <c r="AE90" i="1" s="1"/>
  <c r="I90" i="1" s="1"/>
  <c r="U90" i="1"/>
  <c r="S90" i="1"/>
  <c r="H90" i="1"/>
  <c r="J90" i="1" s="1"/>
  <c r="G90" i="1" s="1"/>
  <c r="AC89" i="1"/>
  <c r="AE89" i="1" s="1"/>
  <c r="I89" i="1" s="1"/>
  <c r="U89" i="1"/>
  <c r="S89" i="1"/>
  <c r="H89" i="1"/>
  <c r="J89" i="1" s="1"/>
  <c r="G89" i="1" s="1"/>
  <c r="AC88" i="1"/>
  <c r="AE88" i="1" s="1"/>
  <c r="I88" i="1" s="1"/>
  <c r="U88" i="1"/>
  <c r="S88" i="1"/>
  <c r="H88" i="1"/>
  <c r="J88" i="1" s="1"/>
  <c r="G88" i="1" s="1"/>
  <c r="AC87" i="1"/>
  <c r="AE87" i="1" s="1"/>
  <c r="I87" i="1" s="1"/>
  <c r="U87" i="1"/>
  <c r="S87" i="1"/>
  <c r="H87" i="1"/>
  <c r="J87" i="1" s="1"/>
  <c r="G87" i="1" s="1"/>
  <c r="AC86" i="1"/>
  <c r="AE86" i="1" s="1"/>
  <c r="I86" i="1" s="1"/>
  <c r="U86" i="1"/>
  <c r="S86" i="1"/>
  <c r="H86" i="1"/>
  <c r="J86" i="1" s="1"/>
  <c r="G86" i="1" s="1"/>
  <c r="AC85" i="1"/>
  <c r="AE85" i="1" s="1"/>
  <c r="I85" i="1" s="1"/>
  <c r="U85" i="1"/>
  <c r="S85" i="1"/>
  <c r="H85" i="1"/>
  <c r="J85" i="1" s="1"/>
  <c r="G85" i="1" s="1"/>
  <c r="AC84" i="1"/>
  <c r="AE84" i="1" s="1"/>
  <c r="I84" i="1" s="1"/>
  <c r="U84" i="1"/>
  <c r="S84" i="1"/>
  <c r="H84" i="1"/>
  <c r="J84" i="1" s="1"/>
  <c r="G84" i="1" s="1"/>
  <c r="AC83" i="1"/>
  <c r="AE83" i="1" s="1"/>
  <c r="I83" i="1" s="1"/>
  <c r="U83" i="1"/>
  <c r="S83" i="1"/>
  <c r="H83" i="1"/>
  <c r="J83" i="1" s="1"/>
  <c r="G83" i="1" s="1"/>
  <c r="AC82" i="1"/>
  <c r="AE82" i="1" s="1"/>
  <c r="I82" i="1" s="1"/>
  <c r="U82" i="1"/>
  <c r="S82" i="1"/>
  <c r="H82" i="1"/>
  <c r="J82" i="1" s="1"/>
  <c r="G82" i="1" s="1"/>
  <c r="AC81" i="1"/>
  <c r="AE81" i="1" s="1"/>
  <c r="I81" i="1" s="1"/>
  <c r="U81" i="1"/>
  <c r="S81" i="1"/>
  <c r="H81" i="1"/>
  <c r="J81" i="1" s="1"/>
  <c r="G81" i="1" s="1"/>
  <c r="AC80" i="1"/>
  <c r="AE80" i="1" s="1"/>
  <c r="I80" i="1" s="1"/>
  <c r="U80" i="1"/>
  <c r="S80" i="1"/>
  <c r="H80" i="1"/>
  <c r="J80" i="1" s="1"/>
  <c r="G80" i="1" s="1"/>
  <c r="AC79" i="1"/>
  <c r="AE79" i="1" s="1"/>
  <c r="I79" i="1" s="1"/>
  <c r="U79" i="1"/>
  <c r="S79" i="1"/>
  <c r="H79" i="1"/>
  <c r="J79" i="1" s="1"/>
  <c r="G79" i="1" s="1"/>
  <c r="AC78" i="1"/>
  <c r="AE78" i="1" s="1"/>
  <c r="I78" i="1" s="1"/>
  <c r="U78" i="1"/>
  <c r="S78" i="1"/>
  <c r="H78" i="1"/>
  <c r="J78" i="1" s="1"/>
  <c r="G78" i="1" s="1"/>
  <c r="AC77" i="1"/>
  <c r="AE77" i="1" s="1"/>
  <c r="I77" i="1" s="1"/>
  <c r="U77" i="1"/>
  <c r="S77" i="1"/>
  <c r="H77" i="1"/>
  <c r="J77" i="1" s="1"/>
  <c r="G77" i="1" s="1"/>
  <c r="AC76" i="1"/>
  <c r="AE76" i="1" s="1"/>
  <c r="I76" i="1" s="1"/>
  <c r="U76" i="1"/>
  <c r="S76" i="1"/>
  <c r="H76" i="1"/>
  <c r="J76" i="1" s="1"/>
  <c r="G76" i="1" s="1"/>
  <c r="AC75" i="1"/>
  <c r="AE75" i="1" s="1"/>
  <c r="I75" i="1" s="1"/>
  <c r="U75" i="1"/>
  <c r="S75" i="1"/>
  <c r="H75" i="1"/>
  <c r="J75" i="1" s="1"/>
  <c r="G75" i="1" s="1"/>
  <c r="AC74" i="1"/>
  <c r="AE74" i="1" s="1"/>
  <c r="I74" i="1" s="1"/>
  <c r="U74" i="1"/>
  <c r="S74" i="1"/>
  <c r="H74" i="1"/>
  <c r="J74" i="1" s="1"/>
  <c r="G74" i="1" s="1"/>
  <c r="AC73" i="1"/>
  <c r="AE73" i="1" s="1"/>
  <c r="I73" i="1" s="1"/>
  <c r="U73" i="1"/>
  <c r="S73" i="1"/>
  <c r="H73" i="1"/>
  <c r="J73" i="1" s="1"/>
  <c r="G73" i="1" s="1"/>
  <c r="AC72" i="1"/>
  <c r="AE72" i="1" s="1"/>
  <c r="I72" i="1" s="1"/>
  <c r="U72" i="1"/>
  <c r="S72" i="1"/>
  <c r="H72" i="1"/>
  <c r="J72" i="1" s="1"/>
  <c r="G72" i="1" s="1"/>
  <c r="AC71" i="1"/>
  <c r="AE71" i="1" s="1"/>
  <c r="I71" i="1" s="1"/>
  <c r="U71" i="1"/>
  <c r="S71" i="1"/>
  <c r="H71" i="1"/>
  <c r="J71" i="1" s="1"/>
  <c r="G71" i="1" s="1"/>
  <c r="AC70" i="1"/>
  <c r="AE70" i="1" s="1"/>
  <c r="I70" i="1" s="1"/>
  <c r="U70" i="1"/>
  <c r="S70" i="1"/>
  <c r="H70" i="1"/>
  <c r="J70" i="1" s="1"/>
  <c r="G70" i="1" s="1"/>
  <c r="AC69" i="1"/>
  <c r="AE69" i="1" s="1"/>
  <c r="I69" i="1" s="1"/>
  <c r="U69" i="1"/>
  <c r="S69" i="1"/>
  <c r="H69" i="1"/>
  <c r="J69" i="1" s="1"/>
  <c r="G69" i="1" s="1"/>
  <c r="AC68" i="1"/>
  <c r="AE68" i="1" s="1"/>
  <c r="I68" i="1" s="1"/>
  <c r="U68" i="1"/>
  <c r="S68" i="1"/>
  <c r="H68" i="1"/>
  <c r="J68" i="1" s="1"/>
  <c r="G68" i="1" s="1"/>
  <c r="AC67" i="1"/>
  <c r="AC93" i="1" s="1"/>
  <c r="U67" i="1"/>
  <c r="U93" i="1" s="1"/>
  <c r="S67" i="1"/>
  <c r="H67" i="1"/>
  <c r="H93" i="1" s="1"/>
  <c r="AD64" i="1"/>
  <c r="AC64" i="1"/>
  <c r="AB64" i="1"/>
  <c r="AA64" i="1"/>
  <c r="Z64" i="1"/>
  <c r="Y64" i="1"/>
  <c r="X64" i="1"/>
  <c r="W64" i="1"/>
  <c r="V64" i="1"/>
  <c r="T64" i="1"/>
  <c r="R64" i="1"/>
  <c r="Q64" i="1"/>
  <c r="P64" i="1"/>
  <c r="O64" i="1"/>
  <c r="N64" i="1"/>
  <c r="M64" i="1"/>
  <c r="L64" i="1"/>
  <c r="F64" i="1"/>
  <c r="E64" i="1"/>
  <c r="AE63" i="1"/>
  <c r="I63" i="1" s="1"/>
  <c r="AC63" i="1"/>
  <c r="S63" i="1"/>
  <c r="U63" i="1" s="1"/>
  <c r="H63" i="1" s="1"/>
  <c r="J63" i="1" s="1"/>
  <c r="G63" i="1" s="1"/>
  <c r="AE62" i="1"/>
  <c r="I62" i="1" s="1"/>
  <c r="AC62" i="1"/>
  <c r="S62" i="1"/>
  <c r="U62" i="1" s="1"/>
  <c r="H62" i="1" s="1"/>
  <c r="J62" i="1" s="1"/>
  <c r="G62" i="1" s="1"/>
  <c r="AE61" i="1"/>
  <c r="I61" i="1" s="1"/>
  <c r="AC61" i="1"/>
  <c r="S61" i="1"/>
  <c r="U61" i="1" s="1"/>
  <c r="H61" i="1" s="1"/>
  <c r="J61" i="1" s="1"/>
  <c r="G61" i="1" s="1"/>
  <c r="AE60" i="1"/>
  <c r="I60" i="1" s="1"/>
  <c r="AC60" i="1"/>
  <c r="S60" i="1"/>
  <c r="U60" i="1" s="1"/>
  <c r="H60" i="1" s="1"/>
  <c r="J60" i="1" s="1"/>
  <c r="G60" i="1" s="1"/>
  <c r="AE59" i="1"/>
  <c r="I59" i="1" s="1"/>
  <c r="AC59" i="1"/>
  <c r="S59" i="1"/>
  <c r="U59" i="1" s="1"/>
  <c r="H59" i="1" s="1"/>
  <c r="J59" i="1" s="1"/>
  <c r="G59" i="1" s="1"/>
  <c r="AE58" i="1"/>
  <c r="I58" i="1" s="1"/>
  <c r="AC58" i="1"/>
  <c r="S58" i="1"/>
  <c r="U58" i="1" s="1"/>
  <c r="H58" i="1" s="1"/>
  <c r="J58" i="1" s="1"/>
  <c r="G58" i="1" s="1"/>
  <c r="AE57" i="1"/>
  <c r="I57" i="1" s="1"/>
  <c r="AC57" i="1"/>
  <c r="S57" i="1"/>
  <c r="U57" i="1" s="1"/>
  <c r="H57" i="1" s="1"/>
  <c r="J57" i="1" s="1"/>
  <c r="G57" i="1" s="1"/>
  <c r="K57" i="1"/>
  <c r="K64" i="1" s="1"/>
  <c r="AC56" i="1"/>
  <c r="AE56" i="1" s="1"/>
  <c r="I56" i="1" s="1"/>
  <c r="U56" i="1"/>
  <c r="H56" i="1" s="1"/>
  <c r="J56" i="1" s="1"/>
  <c r="G56" i="1" s="1"/>
  <c r="S56" i="1"/>
  <c r="AC55" i="1"/>
  <c r="AE55" i="1" s="1"/>
  <c r="I55" i="1" s="1"/>
  <c r="U55" i="1"/>
  <c r="H55" i="1" s="1"/>
  <c r="J55" i="1" s="1"/>
  <c r="G55" i="1" s="1"/>
  <c r="S55" i="1"/>
  <c r="AC54" i="1"/>
  <c r="AE54" i="1" s="1"/>
  <c r="I54" i="1" s="1"/>
  <c r="U54" i="1"/>
  <c r="H54" i="1" s="1"/>
  <c r="J54" i="1" s="1"/>
  <c r="G54" i="1" s="1"/>
  <c r="S54" i="1"/>
  <c r="AC53" i="1"/>
  <c r="AE53" i="1" s="1"/>
  <c r="I53" i="1" s="1"/>
  <c r="U53" i="1"/>
  <c r="H53" i="1" s="1"/>
  <c r="J53" i="1" s="1"/>
  <c r="G53" i="1" s="1"/>
  <c r="S53" i="1"/>
  <c r="AC52" i="1"/>
  <c r="AE52" i="1" s="1"/>
  <c r="I52" i="1" s="1"/>
  <c r="U52" i="1"/>
  <c r="H52" i="1" s="1"/>
  <c r="J52" i="1" s="1"/>
  <c r="G52" i="1" s="1"/>
  <c r="S52" i="1"/>
  <c r="AC51" i="1"/>
  <c r="AE51" i="1" s="1"/>
  <c r="I51" i="1" s="1"/>
  <c r="U51" i="1"/>
  <c r="H51" i="1" s="1"/>
  <c r="J51" i="1" s="1"/>
  <c r="G51" i="1" s="1"/>
  <c r="S51" i="1"/>
  <c r="AC50" i="1"/>
  <c r="AE50" i="1" s="1"/>
  <c r="I50" i="1" s="1"/>
  <c r="U50" i="1"/>
  <c r="H50" i="1" s="1"/>
  <c r="J50" i="1" s="1"/>
  <c r="G50" i="1" s="1"/>
  <c r="S50" i="1"/>
  <c r="AC49" i="1"/>
  <c r="AE49" i="1" s="1"/>
  <c r="I49" i="1" s="1"/>
  <c r="U49" i="1"/>
  <c r="H49" i="1" s="1"/>
  <c r="J49" i="1" s="1"/>
  <c r="G49" i="1" s="1"/>
  <c r="S49" i="1"/>
  <c r="AC48" i="1"/>
  <c r="AE48" i="1" s="1"/>
  <c r="I48" i="1" s="1"/>
  <c r="U48" i="1"/>
  <c r="H48" i="1" s="1"/>
  <c r="J48" i="1" s="1"/>
  <c r="G48" i="1" s="1"/>
  <c r="S48" i="1"/>
  <c r="AC47" i="1"/>
  <c r="AE47" i="1" s="1"/>
  <c r="I47" i="1" s="1"/>
  <c r="U47" i="1"/>
  <c r="H47" i="1" s="1"/>
  <c r="J47" i="1" s="1"/>
  <c r="G47" i="1" s="1"/>
  <c r="S47" i="1"/>
  <c r="AC46" i="1"/>
  <c r="AE46" i="1" s="1"/>
  <c r="I46" i="1" s="1"/>
  <c r="U46" i="1"/>
  <c r="H46" i="1" s="1"/>
  <c r="J46" i="1" s="1"/>
  <c r="G46" i="1" s="1"/>
  <c r="S46" i="1"/>
  <c r="AC45" i="1"/>
  <c r="AE45" i="1" s="1"/>
  <c r="I45" i="1" s="1"/>
  <c r="U45" i="1"/>
  <c r="H45" i="1" s="1"/>
  <c r="J45" i="1" s="1"/>
  <c r="G45" i="1" s="1"/>
  <c r="S45" i="1"/>
  <c r="AC44" i="1"/>
  <c r="AE44" i="1" s="1"/>
  <c r="I44" i="1" s="1"/>
  <c r="U44" i="1"/>
  <c r="H44" i="1" s="1"/>
  <c r="J44" i="1" s="1"/>
  <c r="G44" i="1" s="1"/>
  <c r="S44" i="1"/>
  <c r="AC43" i="1"/>
  <c r="AE43" i="1" s="1"/>
  <c r="I43" i="1" s="1"/>
  <c r="U43" i="1"/>
  <c r="H43" i="1" s="1"/>
  <c r="J43" i="1" s="1"/>
  <c r="G43" i="1" s="1"/>
  <c r="S43" i="1"/>
  <c r="AC42" i="1"/>
  <c r="AE42" i="1" s="1"/>
  <c r="I42" i="1" s="1"/>
  <c r="U42" i="1"/>
  <c r="H42" i="1" s="1"/>
  <c r="J42" i="1" s="1"/>
  <c r="G42" i="1" s="1"/>
  <c r="S42" i="1"/>
  <c r="AC41" i="1"/>
  <c r="AE41" i="1" s="1"/>
  <c r="I41" i="1" s="1"/>
  <c r="U41" i="1"/>
  <c r="H41" i="1" s="1"/>
  <c r="J41" i="1" s="1"/>
  <c r="G41" i="1" s="1"/>
  <c r="S41" i="1"/>
  <c r="AC40" i="1"/>
  <c r="AE40" i="1" s="1"/>
  <c r="I40" i="1" s="1"/>
  <c r="U40" i="1"/>
  <c r="H40" i="1" s="1"/>
  <c r="J40" i="1" s="1"/>
  <c r="G40" i="1" s="1"/>
  <c r="S40" i="1"/>
  <c r="AC39" i="1"/>
  <c r="AE39" i="1" s="1"/>
  <c r="I39" i="1" s="1"/>
  <c r="U39" i="1"/>
  <c r="H39" i="1" s="1"/>
  <c r="J39" i="1" s="1"/>
  <c r="G39" i="1" s="1"/>
  <c r="S39" i="1"/>
  <c r="AC38" i="1"/>
  <c r="AE38" i="1" s="1"/>
  <c r="I38" i="1" s="1"/>
  <c r="U38" i="1"/>
  <c r="H38" i="1" s="1"/>
  <c r="J38" i="1" s="1"/>
  <c r="G38" i="1" s="1"/>
  <c r="S38" i="1"/>
  <c r="AC37" i="1"/>
  <c r="AE37" i="1" s="1"/>
  <c r="I37" i="1" s="1"/>
  <c r="U37" i="1"/>
  <c r="H37" i="1" s="1"/>
  <c r="J37" i="1" s="1"/>
  <c r="G37" i="1" s="1"/>
  <c r="S37" i="1"/>
  <c r="AC36" i="1"/>
  <c r="AE36" i="1" s="1"/>
  <c r="I36" i="1" s="1"/>
  <c r="U36" i="1"/>
  <c r="H36" i="1" s="1"/>
  <c r="J36" i="1" s="1"/>
  <c r="G36" i="1" s="1"/>
  <c r="S36" i="1"/>
  <c r="AC35" i="1"/>
  <c r="AE35" i="1" s="1"/>
  <c r="I35" i="1" s="1"/>
  <c r="U35" i="1"/>
  <c r="H35" i="1" s="1"/>
  <c r="J35" i="1" s="1"/>
  <c r="G35" i="1" s="1"/>
  <c r="S35" i="1"/>
  <c r="AC34" i="1"/>
  <c r="AE34" i="1" s="1"/>
  <c r="I34" i="1" s="1"/>
  <c r="U34" i="1"/>
  <c r="H34" i="1" s="1"/>
  <c r="J34" i="1" s="1"/>
  <c r="G34" i="1" s="1"/>
  <c r="S34" i="1"/>
  <c r="AC33" i="1"/>
  <c r="AE33" i="1" s="1"/>
  <c r="I33" i="1" s="1"/>
  <c r="U33" i="1"/>
  <c r="H33" i="1" s="1"/>
  <c r="J33" i="1" s="1"/>
  <c r="G33" i="1" s="1"/>
  <c r="S33" i="1"/>
  <c r="AC32" i="1"/>
  <c r="AE32" i="1" s="1"/>
  <c r="I32" i="1" s="1"/>
  <c r="U32" i="1"/>
  <c r="H32" i="1" s="1"/>
  <c r="J32" i="1" s="1"/>
  <c r="G32" i="1" s="1"/>
  <c r="S32" i="1"/>
  <c r="AC31" i="1"/>
  <c r="AE31" i="1" s="1"/>
  <c r="I31" i="1" s="1"/>
  <c r="U31" i="1"/>
  <c r="H31" i="1" s="1"/>
  <c r="J31" i="1" s="1"/>
  <c r="G31" i="1" s="1"/>
  <c r="S31" i="1"/>
  <c r="AC30" i="1"/>
  <c r="AE30" i="1" s="1"/>
  <c r="I30" i="1" s="1"/>
  <c r="U30" i="1"/>
  <c r="H30" i="1" s="1"/>
  <c r="J30" i="1" s="1"/>
  <c r="G30" i="1" s="1"/>
  <c r="S30" i="1"/>
  <c r="AC29" i="1"/>
  <c r="AE29" i="1" s="1"/>
  <c r="I29" i="1" s="1"/>
  <c r="U29" i="1"/>
  <c r="H29" i="1" s="1"/>
  <c r="J29" i="1" s="1"/>
  <c r="G29" i="1" s="1"/>
  <c r="S29" i="1"/>
  <c r="AC28" i="1"/>
  <c r="AE28" i="1" s="1"/>
  <c r="I28" i="1" s="1"/>
  <c r="U28" i="1"/>
  <c r="H28" i="1" s="1"/>
  <c r="J28" i="1" s="1"/>
  <c r="G28" i="1" s="1"/>
  <c r="S28" i="1"/>
  <c r="AC27" i="1"/>
  <c r="AE27" i="1" s="1"/>
  <c r="U27" i="1"/>
  <c r="U64" i="1" s="1"/>
  <c r="S27" i="1"/>
  <c r="AD26" i="1"/>
  <c r="AC26" i="1"/>
  <c r="AB26" i="1"/>
  <c r="AA26" i="1"/>
  <c r="Z26" i="1"/>
  <c r="Y26" i="1"/>
  <c r="X26" i="1"/>
  <c r="W26" i="1"/>
  <c r="V26" i="1"/>
  <c r="T26" i="1"/>
  <c r="R26" i="1"/>
  <c r="Q26" i="1"/>
  <c r="P26" i="1"/>
  <c r="O26" i="1"/>
  <c r="N26" i="1"/>
  <c r="M26" i="1"/>
  <c r="L26" i="1"/>
  <c r="K26" i="1"/>
  <c r="F26" i="1"/>
  <c r="E26" i="1"/>
  <c r="AE25" i="1"/>
  <c r="I25" i="1" s="1"/>
  <c r="AC25" i="1"/>
  <c r="S25" i="1"/>
  <c r="U25" i="1" s="1"/>
  <c r="H25" i="1" s="1"/>
  <c r="J25" i="1" s="1"/>
  <c r="G25" i="1" s="1"/>
  <c r="AE24" i="1"/>
  <c r="I24" i="1" s="1"/>
  <c r="AC24" i="1"/>
  <c r="S24" i="1"/>
  <c r="U24" i="1" s="1"/>
  <c r="H24" i="1" s="1"/>
  <c r="J24" i="1" s="1"/>
  <c r="G24" i="1" s="1"/>
  <c r="AE23" i="1"/>
  <c r="I23" i="1" s="1"/>
  <c r="AC23" i="1"/>
  <c r="S23" i="1"/>
  <c r="U23" i="1" s="1"/>
  <c r="H23" i="1" s="1"/>
  <c r="J23" i="1" s="1"/>
  <c r="G23" i="1" s="1"/>
  <c r="AE22" i="1"/>
  <c r="I22" i="1" s="1"/>
  <c r="AC22" i="1"/>
  <c r="S22" i="1"/>
  <c r="U22" i="1" s="1"/>
  <c r="H22" i="1" s="1"/>
  <c r="J22" i="1"/>
  <c r="G22" i="1" s="1"/>
  <c r="AE21" i="1"/>
  <c r="I21" i="1" s="1"/>
  <c r="AC21" i="1"/>
  <c r="S21" i="1"/>
  <c r="U21" i="1" s="1"/>
  <c r="H21" i="1" s="1"/>
  <c r="J21" i="1" s="1"/>
  <c r="G21" i="1" s="1"/>
  <c r="AE20" i="1"/>
  <c r="I20" i="1" s="1"/>
  <c r="AC20" i="1"/>
  <c r="S20" i="1"/>
  <c r="U20" i="1" s="1"/>
  <c r="H20" i="1" s="1"/>
  <c r="J20" i="1" s="1"/>
  <c r="G20" i="1" s="1"/>
  <c r="AE19" i="1"/>
  <c r="AC19" i="1"/>
  <c r="S19" i="1"/>
  <c r="AD18" i="1"/>
  <c r="AB18" i="1"/>
  <c r="AA18" i="1"/>
  <c r="Z18" i="1"/>
  <c r="Y18" i="1"/>
  <c r="X18" i="1"/>
  <c r="W18" i="1"/>
  <c r="V18" i="1"/>
  <c r="T18" i="1"/>
  <c r="R18" i="1"/>
  <c r="Q18" i="1"/>
  <c r="P18" i="1"/>
  <c r="O18" i="1"/>
  <c r="N18" i="1"/>
  <c r="M18" i="1"/>
  <c r="L18" i="1"/>
  <c r="K18" i="1"/>
  <c r="F18" i="1"/>
  <c r="E18" i="1"/>
  <c r="AE17" i="1"/>
  <c r="I17" i="1" s="1"/>
  <c r="AC17" i="1"/>
  <c r="S17" i="1"/>
  <c r="U17" i="1" s="1"/>
  <c r="H17" i="1" s="1"/>
  <c r="J17" i="1" s="1"/>
  <c r="G17" i="1" s="1"/>
  <c r="AE16" i="1"/>
  <c r="AC16" i="1"/>
  <c r="S16" i="1"/>
  <c r="U16" i="1" s="1"/>
  <c r="H16" i="1" s="1"/>
  <c r="J16" i="1"/>
  <c r="G16" i="1" s="1"/>
  <c r="I16" i="1"/>
  <c r="AE15" i="1"/>
  <c r="AC15" i="1"/>
  <c r="S15" i="1"/>
  <c r="U15" i="1" s="1"/>
  <c r="H15" i="1" s="1"/>
  <c r="J15" i="1" s="1"/>
  <c r="G15" i="1" s="1"/>
  <c r="I15" i="1"/>
  <c r="AC14" i="1"/>
  <c r="AE14" i="1" s="1"/>
  <c r="I14" i="1" s="1"/>
  <c r="S14" i="1"/>
  <c r="U14" i="1" s="1"/>
  <c r="H14" i="1" s="1"/>
  <c r="J14" i="1" s="1"/>
  <c r="G14" i="1" s="1"/>
  <c r="AE13" i="1"/>
  <c r="AC13" i="1"/>
  <c r="S13" i="1"/>
  <c r="U13" i="1" s="1"/>
  <c r="H13" i="1" s="1"/>
  <c r="J13" i="1" s="1"/>
  <c r="G13" i="1" s="1"/>
  <c r="I13" i="1"/>
  <c r="U12" i="1"/>
  <c r="S12" i="1"/>
  <c r="I12" i="1"/>
  <c r="H12" i="1"/>
  <c r="J12" i="1" s="1"/>
  <c r="G12" i="1" s="1"/>
  <c r="AC11" i="1"/>
  <c r="AE11" i="1" s="1"/>
  <c r="S11" i="1"/>
  <c r="U11" i="1" s="1"/>
  <c r="H11" i="1" s="1"/>
  <c r="J11" i="1" s="1"/>
  <c r="G11" i="1" s="1"/>
  <c r="I11" i="1"/>
  <c r="AC10" i="1"/>
  <c r="AE10" i="1" s="1"/>
  <c r="I10" i="1" s="1"/>
  <c r="U10" i="1"/>
  <c r="S10" i="1"/>
  <c r="H10" i="1"/>
  <c r="AC9" i="1"/>
  <c r="AE9" i="1" s="1"/>
  <c r="S9" i="1"/>
  <c r="U9" i="1" s="1"/>
  <c r="H9" i="1" s="1"/>
  <c r="J9" i="1" s="1"/>
  <c r="G9" i="1" s="1"/>
  <c r="I9" i="1"/>
  <c r="AC8" i="1"/>
  <c r="U8" i="1"/>
  <c r="S8" i="1"/>
  <c r="S18" i="1" s="1"/>
  <c r="H8" i="1"/>
  <c r="AD7" i="1"/>
  <c r="AD341" i="1" s="1"/>
  <c r="AC7" i="1"/>
  <c r="AB7" i="1"/>
  <c r="AB341" i="1" s="1"/>
  <c r="AA7" i="1"/>
  <c r="Z7" i="1"/>
  <c r="Z341" i="1" s="1"/>
  <c r="Y7" i="1"/>
  <c r="X7" i="1"/>
  <c r="X341" i="1" s="1"/>
  <c r="W7" i="1"/>
  <c r="V7" i="1"/>
  <c r="V341" i="1" s="1"/>
  <c r="T7" i="1"/>
  <c r="T341" i="1" s="1"/>
  <c r="R7" i="1"/>
  <c r="R341" i="1" s="1"/>
  <c r="R344" i="1" s="1"/>
  <c r="Q7" i="1"/>
  <c r="Q341" i="1" s="1"/>
  <c r="Q344" i="1" s="1"/>
  <c r="P7" i="1"/>
  <c r="O7" i="1"/>
  <c r="N7" i="1"/>
  <c r="N341" i="1" s="1"/>
  <c r="N344" i="1" s="1"/>
  <c r="M7" i="1"/>
  <c r="L7" i="1"/>
  <c r="K7" i="1"/>
  <c r="F7" i="1"/>
  <c r="F341" i="1" s="1"/>
  <c r="E7" i="1"/>
  <c r="E341" i="1" s="1"/>
  <c r="AE6" i="1"/>
  <c r="I6" i="1" s="1"/>
  <c r="AC6" i="1"/>
  <c r="U6" i="1"/>
  <c r="H6" i="1" s="1"/>
  <c r="J6" i="1" s="1"/>
  <c r="G6" i="1" s="1"/>
  <c r="S6" i="1"/>
  <c r="AE5" i="1"/>
  <c r="AC5" i="1"/>
  <c r="S5" i="1"/>
  <c r="U5" i="1" s="1"/>
  <c r="M5" i="1"/>
  <c r="L5" i="1"/>
  <c r="I5" i="1"/>
  <c r="H18" i="1" l="1"/>
  <c r="H5" i="1"/>
  <c r="U7" i="1"/>
  <c r="AE8" i="1"/>
  <c r="AC18" i="1"/>
  <c r="J10" i="1"/>
  <c r="G10" i="1" s="1"/>
  <c r="AE26" i="1"/>
  <c r="I19" i="1"/>
  <c r="I26" i="1" s="1"/>
  <c r="U118" i="1"/>
  <c r="H104" i="1"/>
  <c r="J104" i="1" s="1"/>
  <c r="G104" i="1" s="1"/>
  <c r="P341" i="1"/>
  <c r="P344" i="1" s="1"/>
  <c r="Y341" i="1"/>
  <c r="AE64" i="1"/>
  <c r="I27" i="1"/>
  <c r="I64" i="1" s="1"/>
  <c r="J95" i="1"/>
  <c r="G95" i="1" s="1"/>
  <c r="J96" i="1"/>
  <c r="G96" i="1" s="1"/>
  <c r="J97" i="1"/>
  <c r="G97" i="1" s="1"/>
  <c r="J98" i="1"/>
  <c r="G98" i="1" s="1"/>
  <c r="J99" i="1"/>
  <c r="G99" i="1" s="1"/>
  <c r="J100" i="1"/>
  <c r="G100" i="1" s="1"/>
  <c r="J101" i="1"/>
  <c r="G101" i="1" s="1"/>
  <c r="J122" i="1"/>
  <c r="G122" i="1" s="1"/>
  <c r="J123" i="1"/>
  <c r="G123" i="1" s="1"/>
  <c r="J130" i="1"/>
  <c r="G130" i="1" s="1"/>
  <c r="J131" i="1"/>
  <c r="G131" i="1" s="1"/>
  <c r="J138" i="1"/>
  <c r="G138" i="1" s="1"/>
  <c r="J139" i="1"/>
  <c r="G139" i="1" s="1"/>
  <c r="J146" i="1"/>
  <c r="G146" i="1" s="1"/>
  <c r="J147" i="1"/>
  <c r="G147" i="1" s="1"/>
  <c r="J166" i="1"/>
  <c r="G166" i="1" s="1"/>
  <c r="I7" i="1"/>
  <c r="S26" i="1"/>
  <c r="U19" i="1"/>
  <c r="H27" i="1"/>
  <c r="I118" i="1"/>
  <c r="S7" i="1"/>
  <c r="M341" i="1"/>
  <c r="M344" i="1" s="1"/>
  <c r="AE7" i="1"/>
  <c r="U18" i="1"/>
  <c r="S64" i="1"/>
  <c r="J126" i="1"/>
  <c r="G126" i="1" s="1"/>
  <c r="J127" i="1"/>
  <c r="G127" i="1" s="1"/>
  <c r="J134" i="1"/>
  <c r="G134" i="1" s="1"/>
  <c r="J135" i="1"/>
  <c r="G135" i="1" s="1"/>
  <c r="J142" i="1"/>
  <c r="G142" i="1" s="1"/>
  <c r="J143" i="1"/>
  <c r="G143" i="1" s="1"/>
  <c r="J150" i="1"/>
  <c r="G150" i="1" s="1"/>
  <c r="J151" i="1"/>
  <c r="G151" i="1" s="1"/>
  <c r="J159" i="1"/>
  <c r="G159" i="1" s="1"/>
  <c r="J165" i="1"/>
  <c r="G165" i="1" s="1"/>
  <c r="L341" i="1"/>
  <c r="L344" i="1" s="1"/>
  <c r="K341" i="1"/>
  <c r="K344" i="1" s="1"/>
  <c r="O341" i="1"/>
  <c r="O344" i="1" s="1"/>
  <c r="W341" i="1"/>
  <c r="AA341" i="1"/>
  <c r="AE67" i="1"/>
  <c r="S94" i="1"/>
  <c r="AE118" i="1"/>
  <c r="J171" i="1"/>
  <c r="G171" i="1" s="1"/>
  <c r="J175" i="1"/>
  <c r="G175" i="1" s="1"/>
  <c r="J191" i="1"/>
  <c r="G191" i="1" s="1"/>
  <c r="J193" i="1"/>
  <c r="G193" i="1" s="1"/>
  <c r="AE218" i="1"/>
  <c r="I203" i="1"/>
  <c r="I218" i="1" s="1"/>
  <c r="U154" i="1"/>
  <c r="H154" i="1"/>
  <c r="S189" i="1"/>
  <c r="U155" i="1"/>
  <c r="J170" i="1"/>
  <c r="G170" i="1" s="1"/>
  <c r="J174" i="1"/>
  <c r="G174" i="1" s="1"/>
  <c r="I195" i="1"/>
  <c r="I202" i="1" s="1"/>
  <c r="AE202" i="1"/>
  <c r="H118" i="1"/>
  <c r="J103" i="1"/>
  <c r="J105" i="1"/>
  <c r="G105" i="1" s="1"/>
  <c r="J107" i="1"/>
  <c r="G107" i="1" s="1"/>
  <c r="J109" i="1"/>
  <c r="G109" i="1" s="1"/>
  <c r="J111" i="1"/>
  <c r="G111" i="1" s="1"/>
  <c r="J113" i="1"/>
  <c r="G113" i="1" s="1"/>
  <c r="J115" i="1"/>
  <c r="G115" i="1" s="1"/>
  <c r="J117" i="1"/>
  <c r="G117" i="1" s="1"/>
  <c r="AC118" i="1"/>
  <c r="AC341" i="1" s="1"/>
  <c r="U194" i="1"/>
  <c r="H190" i="1"/>
  <c r="AE94" i="1"/>
  <c r="AE119" i="1"/>
  <c r="AE155" i="1"/>
  <c r="J172" i="1"/>
  <c r="G172" i="1" s="1"/>
  <c r="J176" i="1"/>
  <c r="G176" i="1" s="1"/>
  <c r="I194" i="1"/>
  <c r="J199" i="1"/>
  <c r="G199" i="1" s="1"/>
  <c r="J200" i="1"/>
  <c r="G200" i="1" s="1"/>
  <c r="J195" i="1"/>
  <c r="J227" i="1"/>
  <c r="G227" i="1" s="1"/>
  <c r="J231" i="1"/>
  <c r="G231" i="1" s="1"/>
  <c r="AE250" i="1"/>
  <c r="I234" i="1"/>
  <c r="I250" i="1" s="1"/>
  <c r="J240" i="1"/>
  <c r="G240" i="1" s="1"/>
  <c r="J244" i="1"/>
  <c r="G244" i="1" s="1"/>
  <c r="J248" i="1"/>
  <c r="G248" i="1" s="1"/>
  <c r="AE271" i="1"/>
  <c r="J264" i="1"/>
  <c r="G264" i="1" s="1"/>
  <c r="J265" i="1"/>
  <c r="G265" i="1" s="1"/>
  <c r="H272" i="1"/>
  <c r="U289" i="1"/>
  <c r="S194" i="1"/>
  <c r="AE224" i="1"/>
  <c r="I219" i="1"/>
  <c r="I224" i="1" s="1"/>
  <c r="U202" i="1"/>
  <c r="U218" i="1"/>
  <c r="H203" i="1"/>
  <c r="S218" i="1"/>
  <c r="S233" i="1"/>
  <c r="U225" i="1"/>
  <c r="J256" i="1"/>
  <c r="G256" i="1" s="1"/>
  <c r="J257" i="1"/>
  <c r="G257" i="1" s="1"/>
  <c r="AC194" i="1"/>
  <c r="AC202" i="1"/>
  <c r="AC218" i="1"/>
  <c r="U219" i="1"/>
  <c r="S224" i="1"/>
  <c r="AE233" i="1"/>
  <c r="I225" i="1"/>
  <c r="I233" i="1" s="1"/>
  <c r="U250" i="1"/>
  <c r="J260" i="1"/>
  <c r="G260" i="1" s="1"/>
  <c r="J261" i="1"/>
  <c r="G261" i="1" s="1"/>
  <c r="AC250" i="1"/>
  <c r="I251" i="1"/>
  <c r="J294" i="1"/>
  <c r="G294" i="1" s="1"/>
  <c r="AC332" i="1"/>
  <c r="AE298" i="1"/>
  <c r="H250" i="1"/>
  <c r="AC271" i="1"/>
  <c r="J295" i="1"/>
  <c r="G295" i="1" s="1"/>
  <c r="J299" i="1"/>
  <c r="G299" i="1" s="1"/>
  <c r="S250" i="1"/>
  <c r="AE289" i="1"/>
  <c r="I272" i="1"/>
  <c r="I289" i="1" s="1"/>
  <c r="H290" i="1"/>
  <c r="J296" i="1"/>
  <c r="G296" i="1" s="1"/>
  <c r="J300" i="1"/>
  <c r="G300" i="1" s="1"/>
  <c r="S289" i="1"/>
  <c r="J297" i="1"/>
  <c r="G297" i="1" s="1"/>
  <c r="S332" i="1"/>
  <c r="J335" i="1"/>
  <c r="G335" i="1" s="1"/>
  <c r="H332" i="1"/>
  <c r="U332" i="1"/>
  <c r="I339" i="1"/>
  <c r="I340" i="1" s="1"/>
  <c r="AE340" i="1"/>
  <c r="AC340" i="1"/>
  <c r="J303" i="1"/>
  <c r="G303" i="1" s="1"/>
  <c r="J293" i="1"/>
  <c r="G293" i="1" s="1"/>
  <c r="AE300" i="1"/>
  <c r="I300" i="1" s="1"/>
  <c r="J307" i="1"/>
  <c r="G307" i="1" s="1"/>
  <c r="J308" i="1"/>
  <c r="G308" i="1" s="1"/>
  <c r="J309" i="1"/>
  <c r="G309" i="1" s="1"/>
  <c r="J310" i="1"/>
  <c r="G310" i="1" s="1"/>
  <c r="J311" i="1"/>
  <c r="G311" i="1" s="1"/>
  <c r="J312" i="1"/>
  <c r="G312" i="1" s="1"/>
  <c r="J313" i="1"/>
  <c r="G313" i="1" s="1"/>
  <c r="J314" i="1"/>
  <c r="G314" i="1" s="1"/>
  <c r="J315" i="1"/>
  <c r="G315" i="1" s="1"/>
  <c r="J316" i="1"/>
  <c r="G316" i="1" s="1"/>
  <c r="J317" i="1"/>
  <c r="G317" i="1" s="1"/>
  <c r="J318" i="1"/>
  <c r="G318" i="1" s="1"/>
  <c r="J319" i="1"/>
  <c r="G319" i="1" s="1"/>
  <c r="J320" i="1"/>
  <c r="G320" i="1" s="1"/>
  <c r="J321" i="1"/>
  <c r="G321" i="1" s="1"/>
  <c r="J322" i="1"/>
  <c r="G322" i="1" s="1"/>
  <c r="J323" i="1"/>
  <c r="G323" i="1" s="1"/>
  <c r="J324" i="1"/>
  <c r="G324" i="1" s="1"/>
  <c r="J325" i="1"/>
  <c r="G325" i="1" s="1"/>
  <c r="J326" i="1"/>
  <c r="G326" i="1" s="1"/>
  <c r="J327" i="1"/>
  <c r="G327" i="1" s="1"/>
  <c r="J328" i="1"/>
  <c r="G328" i="1" s="1"/>
  <c r="J329" i="1"/>
  <c r="G329" i="1" s="1"/>
  <c r="J330" i="1"/>
  <c r="G330" i="1" s="1"/>
  <c r="J331" i="1"/>
  <c r="G331" i="1" s="1"/>
  <c r="J336" i="1"/>
  <c r="G336" i="1" s="1"/>
  <c r="U339" i="1"/>
  <c r="U333" i="1"/>
  <c r="I333" i="1"/>
  <c r="I338" i="1" s="1"/>
  <c r="H292" i="1" l="1"/>
  <c r="J290" i="1"/>
  <c r="AE332" i="1"/>
  <c r="I298" i="1"/>
  <c r="I271" i="1"/>
  <c r="J251" i="1"/>
  <c r="H219" i="1"/>
  <c r="U224" i="1"/>
  <c r="J272" i="1"/>
  <c r="H289" i="1"/>
  <c r="H194" i="1"/>
  <c r="J190" i="1"/>
  <c r="U189" i="1"/>
  <c r="H155" i="1"/>
  <c r="I67" i="1"/>
  <c r="AE93" i="1"/>
  <c r="H64" i="1"/>
  <c r="J27" i="1"/>
  <c r="H333" i="1"/>
  <c r="U338" i="1"/>
  <c r="J234" i="1"/>
  <c r="H218" i="1"/>
  <c r="J203" i="1"/>
  <c r="AE189" i="1"/>
  <c r="I155" i="1"/>
  <c r="I189" i="1" s="1"/>
  <c r="H19" i="1"/>
  <c r="U26" i="1"/>
  <c r="H7" i="1"/>
  <c r="J5" i="1"/>
  <c r="U340" i="1"/>
  <c r="H339" i="1"/>
  <c r="H225" i="1"/>
  <c r="U233" i="1"/>
  <c r="I119" i="1"/>
  <c r="AE154" i="1"/>
  <c r="J118" i="1"/>
  <c r="G103" i="1"/>
  <c r="G118" i="1" s="1"/>
  <c r="AE18" i="1"/>
  <c r="I8" i="1"/>
  <c r="G195" i="1"/>
  <c r="G202" i="1" s="1"/>
  <c r="J202" i="1"/>
  <c r="AE102" i="1"/>
  <c r="I94" i="1"/>
  <c r="I102" i="1" s="1"/>
  <c r="S102" i="1"/>
  <c r="S341" i="1" s="1"/>
  <c r="U94" i="1"/>
  <c r="U341" i="1" l="1"/>
  <c r="H340" i="1"/>
  <c r="J339" i="1"/>
  <c r="U102" i="1"/>
  <c r="H94" i="1"/>
  <c r="H233" i="1"/>
  <c r="J225" i="1"/>
  <c r="J250" i="1"/>
  <c r="G234" i="1"/>
  <c r="G250" i="1" s="1"/>
  <c r="J289" i="1"/>
  <c r="G272" i="1"/>
  <c r="G289" i="1" s="1"/>
  <c r="AE341" i="1"/>
  <c r="I154" i="1"/>
  <c r="J119" i="1"/>
  <c r="J218" i="1"/>
  <c r="G203" i="1"/>
  <c r="G218" i="1" s="1"/>
  <c r="H338" i="1"/>
  <c r="J333" i="1"/>
  <c r="I93" i="1"/>
  <c r="J67" i="1"/>
  <c r="J219" i="1"/>
  <c r="H224" i="1"/>
  <c r="I18" i="1"/>
  <c r="J8" i="1"/>
  <c r="J194" i="1"/>
  <c r="G190" i="1"/>
  <c r="G194" i="1" s="1"/>
  <c r="I332" i="1"/>
  <c r="J298" i="1"/>
  <c r="G5" i="1"/>
  <c r="J7" i="1"/>
  <c r="H26" i="1"/>
  <c r="J19" i="1"/>
  <c r="J64" i="1"/>
  <c r="G27" i="1"/>
  <c r="G64" i="1" s="1"/>
  <c r="H189" i="1"/>
  <c r="J155" i="1"/>
  <c r="G251" i="1"/>
  <c r="G271" i="1" s="1"/>
  <c r="J271" i="1"/>
  <c r="G290" i="1"/>
  <c r="G292" i="1" s="1"/>
  <c r="J292" i="1"/>
  <c r="J26" i="1" l="1"/>
  <c r="G19" i="1"/>
  <c r="G26" i="1" s="1"/>
  <c r="H102" i="1"/>
  <c r="J94" i="1"/>
  <c r="I341" i="1"/>
  <c r="J233" i="1"/>
  <c r="G225" i="1"/>
  <c r="G233" i="1" s="1"/>
  <c r="J340" i="1"/>
  <c r="G339" i="1"/>
  <c r="G340" i="1" s="1"/>
  <c r="J189" i="1"/>
  <c r="G155" i="1"/>
  <c r="G189" i="1" s="1"/>
  <c r="J224" i="1"/>
  <c r="G219" i="1"/>
  <c r="G224" i="1" s="1"/>
  <c r="H341" i="1"/>
  <c r="J332" i="1"/>
  <c r="G298" i="1"/>
  <c r="G332" i="1" s="1"/>
  <c r="J18" i="1"/>
  <c r="G8" i="1"/>
  <c r="G18" i="1" s="1"/>
  <c r="J93" i="1"/>
  <c r="G67" i="1"/>
  <c r="G93" i="1" s="1"/>
  <c r="G7" i="1"/>
  <c r="J338" i="1"/>
  <c r="G333" i="1"/>
  <c r="G338" i="1" s="1"/>
  <c r="G119" i="1"/>
  <c r="G154" i="1" s="1"/>
  <c r="J154" i="1"/>
  <c r="J341" i="1" l="1"/>
  <c r="G94" i="1"/>
  <c r="G102" i="1" s="1"/>
  <c r="J102" i="1"/>
  <c r="G341" i="1" l="1"/>
</calcChain>
</file>

<file path=xl/comments1.xml><?xml version="1.0" encoding="utf-8"?>
<comments xmlns="http://schemas.openxmlformats.org/spreadsheetml/2006/main">
  <authors>
    <author>עדנה פאר</author>
  </authors>
  <commentList>
    <comment ref="L5" authorId="0">
      <text>
        <r>
          <rPr>
            <sz val="14"/>
            <color indexed="81"/>
            <rFont val="Tahoma"/>
            <family val="2"/>
          </rPr>
          <t xml:space="preserve">
</t>
        </r>
        <r>
          <rPr>
            <b/>
            <sz val="14"/>
            <color indexed="81"/>
            <rFont val="Tahoma"/>
            <family val="2"/>
          </rPr>
          <t>מלוות 1,771 מלש"ח
10,000*5%= 500</t>
        </r>
      </text>
    </comment>
    <comment ref="M5" author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4"/>
            <color indexed="81"/>
            <rFont val="Tahoma"/>
            <family val="2"/>
          </rPr>
          <t>מלוות 6,039 אלש"ח
22,000*5%= 1,100</t>
        </r>
      </text>
    </comment>
    <comment ref="P5" authorId="0">
      <text>
        <r>
          <rPr>
            <b/>
            <sz val="14"/>
            <color indexed="81"/>
            <rFont val="Tahoma"/>
            <family val="2"/>
          </rPr>
          <t xml:space="preserve">
5,500*5%=275</t>
        </r>
      </text>
    </comment>
    <comment ref="K59" authorId="0">
      <text>
        <r>
          <rPr>
            <sz val="9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Tahoma"/>
            <family val="2"/>
          </rPr>
          <t xml:space="preserve">1.5 מלש"ח רשת קהילה ופנאי
700 אלש"ח החב' הכלכלית
</t>
        </r>
      </text>
    </comment>
  </commentList>
</comments>
</file>

<file path=xl/sharedStrings.xml><?xml version="1.0" encoding="utf-8"?>
<sst xmlns="http://schemas.openxmlformats.org/spreadsheetml/2006/main" count="400" uniqueCount="372">
  <si>
    <t xml:space="preserve">תוכנית הפיתוח לשנים 2019 - 2018 </t>
  </si>
  <si>
    <t>פרק</t>
  </si>
  <si>
    <t>מספר</t>
  </si>
  <si>
    <t>הפרוייקט</t>
  </si>
  <si>
    <t>מאושר</t>
  </si>
  <si>
    <t>מאושר
מ.פנים</t>
  </si>
  <si>
    <t>תקציב
נדרש
2018-2019</t>
  </si>
  <si>
    <t>תוספת תקציב נדרשת</t>
  </si>
  <si>
    <t>סה"כ 
לאישור
2018-2019</t>
  </si>
  <si>
    <t>מקורות מימון 2018</t>
  </si>
  <si>
    <t>מקורות מימון 2019</t>
  </si>
  <si>
    <t>הערות</t>
  </si>
  <si>
    <t>ע"י 
המועצה</t>
  </si>
  <si>
    <t>השבחה</t>
  </si>
  <si>
    <t>בעלים תיעול</t>
  </si>
  <si>
    <t>בעלים כביש</t>
  </si>
  <si>
    <t>קרן
כללית</t>
  </si>
  <si>
    <t>תקציב
רגיל</t>
  </si>
  <si>
    <t>שצ"פ</t>
  </si>
  <si>
    <t>מכירת רכוש</t>
  </si>
  <si>
    <t>הלוואות</t>
  </si>
  <si>
    <t>מקורות
עצמיים</t>
  </si>
  <si>
    <t>חיצוני</t>
  </si>
  <si>
    <t>סה"כ
2018</t>
  </si>
  <si>
    <t>סה"כ
2019</t>
  </si>
  <si>
    <t>העברה לרגיל- מילוות+ תקורות</t>
  </si>
  <si>
    <t>העברה לרגיל- הנדסה</t>
  </si>
  <si>
    <t>העברה לתקציב הרגיל סה"כ</t>
  </si>
  <si>
    <t>1,19</t>
  </si>
  <si>
    <t>החלפת רכבים</t>
  </si>
  <si>
    <t>רכישת סלי אשפה</t>
  </si>
  <si>
    <t>רכישת אשפתונים</t>
  </si>
  <si>
    <t>הקמת תחנות האכלה לחתולים</t>
  </si>
  <si>
    <t>גינת כלבים במתחם המחלקה הויטרינרית</t>
  </si>
  <si>
    <t>ערכות לאיסוף גללים</t>
  </si>
  <si>
    <t>ארונות דלפק כניסה- המח' הויטרינרית</t>
  </si>
  <si>
    <t>שדרוג מבני מנהלי רובע</t>
  </si>
  <si>
    <t>סקר איכות הפרדת פסולת פחים כתומים (1)</t>
  </si>
  <si>
    <t>לצורך בדיקת כל הפחים כולל מצב תחזוקתי, נפח אצירה, איכות הפסולת ומתן משוב לתושבים. הידוק ההסברה יקטין את העלויות ויפחית את סכומי קיזוז רכיבי פסולת מתוך הפח הכתום.</t>
  </si>
  <si>
    <t>רכישת טמוני קרקע</t>
  </si>
  <si>
    <t>סה"כ תברואה</t>
  </si>
  <si>
    <t>שיפור והכנת מקלטים (1)</t>
  </si>
  <si>
    <t>שיפוץ מקלטים עירוניים.</t>
  </si>
  <si>
    <t xml:space="preserve">רכישת/שדרוג מערכות אינטרקום </t>
  </si>
  <si>
    <t>רכישה/שדרוג מערכות אינטרקום בגני ילדים עירוניים לפי תקנה 49 חלוקה ל- 50% 50%- השתתפות מ.החינוך.</t>
  </si>
  <si>
    <t>חידוש/שדרוג מערכות כריזה במוסדות חינוך</t>
  </si>
  <si>
    <t>שדרוג מערכות כריזה בכ- 25 בתי ספר עירוניים לפי תקנה 49  חלוקה ל- 50%-50%- השתתפות מ.החינוך.</t>
  </si>
  <si>
    <t>עבודות בחירום/עבודות בטיחות דחופות</t>
  </si>
  <si>
    <t>מקלטים- תחזוקה שוטפת</t>
  </si>
  <si>
    <t>סה"כ בטחון</t>
  </si>
  <si>
    <t>הסבת שילוט בלתי מואר</t>
  </si>
  <si>
    <t>להמשך הסבת שלטי רחוב ברחבי העיר.</t>
  </si>
  <si>
    <t>שילוט מוסדות וחוצות</t>
  </si>
  <si>
    <t>לצורך המשך ייצור והתקנת שילוט הכוונה עירוני.</t>
  </si>
  <si>
    <t>לוחות מודעות לתושב</t>
  </si>
  <si>
    <t>להמשך החלפת לוחות מודעות לתושב ישנים בחדשים ולהתקנת לוחות מודעות לתושב בשכונות החדשות.</t>
  </si>
  <si>
    <t>לוחות מודעות עירוניים</t>
  </si>
  <si>
    <t>לצורך התקנה/החלפה של כ-40 לוחות מודעות עירוננים ברחבי העיר.</t>
  </si>
  <si>
    <t>ייצור והתקנת שלטי כתובות ומספרי בתים</t>
  </si>
  <si>
    <t>לצורך התקנת שלט מספר ושלט כתובת ב כ-12 אלף כתובות ברחבי העיר.</t>
  </si>
  <si>
    <t>מתקני דגלול מספור ושילוט</t>
  </si>
  <si>
    <t>לצורך תכנון, ייצור והתקנת שילוט למתקני ויחידות העירייה (רענון וחידוש קיימים+ התקנת שלטים חדשים).</t>
  </si>
  <si>
    <t>החלפת לוחות מודעות</t>
  </si>
  <si>
    <t>כנגד הקטנה בתקציב הרגיל בסעיף 1.732200758.</t>
  </si>
  <si>
    <t>נגישות לנכים</t>
  </si>
  <si>
    <t>עבור הנגשת בי"ס השתתפות מ.החינוך.</t>
  </si>
  <si>
    <t xml:space="preserve">פרוייקטים הנדסה </t>
  </si>
  <si>
    <t>11,13</t>
  </si>
  <si>
    <t>התקנת מתקנים</t>
  </si>
  <si>
    <t>כנגד הקטנה בתקציב הרגיל בסעיף 1.732200931.</t>
  </si>
  <si>
    <t>ח- 510 תב"ע מתחם 1- מגורים מרכז</t>
  </si>
  <si>
    <t>תב"ע למתחם 2- מגורים דרום</t>
  </si>
  <si>
    <t>תוכנית מפורטת 3- מגורים ותעסוקה מזרח</t>
  </si>
  <si>
    <t>ח-520 תב"ע למתחם 4- תעסוקה וספורט</t>
  </si>
  <si>
    <t>תוכנית מפורטת 6- מתחם מיכה- מערב</t>
  </si>
  <si>
    <t>תב"ע משולש חקלאי</t>
  </si>
  <si>
    <t>תב"ע סוקולוב</t>
  </si>
  <si>
    <t>מתחם היובל 
(חלק מח-500)</t>
  </si>
  <si>
    <t>תוכניות אב לשלד העיר</t>
  </si>
  <si>
    <t>רישוי מוסדות חינוך</t>
  </si>
  <si>
    <t>רישוי בתי ספר</t>
  </si>
  <si>
    <t>טיפול בפולשים וברי רשות שיושבים בשטחים עירוניים</t>
  </si>
  <si>
    <t>עבור צוות שכולל עו"ד, שמאי ויועץ פינויים.</t>
  </si>
  <si>
    <t>מבנים מסוכנים-הנדסה</t>
  </si>
  <si>
    <t>לצורך ביצוע עבודות עירוניות שמתחילות בעקבות סכנה בטיחותית שנובעת מליקויי בניה.</t>
  </si>
  <si>
    <t>איתור חריגות בנייה</t>
  </si>
  <si>
    <t>מניעה וטיפול בפלישות לקרקע עירונית</t>
  </si>
  <si>
    <t>עבור גידור פיזי של מגרשים.</t>
  </si>
  <si>
    <t>מיזעור תיקים מינהל הנדסה</t>
  </si>
  <si>
    <t>מדידות</t>
  </si>
  <si>
    <t>מדידות רישוי מבנ"צ</t>
  </si>
  <si>
    <t>מדידות לתב"ע</t>
  </si>
  <si>
    <t>תכנית שימור עירונית</t>
  </si>
  <si>
    <t>לשם מימוש תכנית השימור העירונית והרחבתה, לצורך תיקי תיעוד, עדכון הנחיות מרחביות לאגרובנק ובחינה פרוגרמתית של בתי הבאר בתל גיבורים בהתאם להמלצות ועדת השימור העירונית.</t>
  </si>
  <si>
    <t>תכנית אב להתחדשות תל גיבורים</t>
  </si>
  <si>
    <t>עבור תבעות מפורטות למימוש תכנית האב להתחדשות תל גיבורים, השקעה במרחב הציבורי והפקה וביצוע כנס שיתוף ציבור.</t>
  </si>
  <si>
    <t>צומת חולון</t>
  </si>
  <si>
    <t>14,25</t>
  </si>
  <si>
    <t>הנגשת מבנים של חברות הבת</t>
  </si>
  <si>
    <t>21,13</t>
  </si>
  <si>
    <t>פיתוח רח' סוקולוב וכיכר ויצמן -פעולות משלימות</t>
  </si>
  <si>
    <t>תכנון מרכז חינוך ומסחר בח-370/4</t>
  </si>
  <si>
    <t>יבוצע ע"י החב' הכלכלית.</t>
  </si>
  <si>
    <t>סקר בתחום הפיקוח</t>
  </si>
  <si>
    <t>תכנון ובניית בית עירייה חדש</t>
  </si>
  <si>
    <t>העברה לתב"ר "תכנון קומות נוספות בבניין העירייה".</t>
  </si>
  <si>
    <t>סה"כ הנדסה</t>
  </si>
  <si>
    <t>תכנון פיתוח תשתיות חיבור רח' המנור לשד' ירושלים</t>
  </si>
  <si>
    <t>עבודות פיתוח א.ת.</t>
  </si>
  <si>
    <t>חידוש ריבודים באזור התעשייה.</t>
  </si>
  <si>
    <t>עבודות לטיפול מיוחד במחלף חולון מזרח</t>
  </si>
  <si>
    <t>טיפול בבעיות בטיחות.</t>
  </si>
  <si>
    <t>פיתוח שצ"פ הלהב המרכבה לאחר פינוי תממ</t>
  </si>
  <si>
    <t>השטח הציבורי פונה מפולשים וחיוני מאוד לפתוח לשימוש הציבור.</t>
  </si>
  <si>
    <t>פרוייקט ח-547 -המרכבה לכביש 44</t>
  </si>
  <si>
    <t>על בסיס דרשיות נתיבי ישראל, העתקת קוי מתח והעתקת קוי מים- קיטון הכנסות ממ.התחבורה.</t>
  </si>
  <si>
    <t>9,12</t>
  </si>
  <si>
    <t>הצבת והעתקת סככות אוטובוס</t>
  </si>
  <si>
    <t>כנגד הקטנה בתקציב הרגיל בסעיף- 1.742000583.</t>
  </si>
  <si>
    <t>תב"רים במימון משרד התחבורה</t>
  </si>
  <si>
    <t>השתתפות מ.התחבורה.</t>
  </si>
  <si>
    <t>תכנון כללי(דרכים-תאורה)</t>
  </si>
  <si>
    <t xml:space="preserve">ח-300 נווה רמז </t>
  </si>
  <si>
    <t>כבישים,שבילים ומדרכות ח-300</t>
  </si>
  <si>
    <t>עבודות פיתוח ברחבי העיר</t>
  </si>
  <si>
    <t>פרויקטים לא מתוכננים</t>
  </si>
  <si>
    <t>השלמות פיתוח ח-300 שושנה דמארי, אהרון גלעדי, יפה ירקוני</t>
  </si>
  <si>
    <t>הנגשת צמתים ומעברי חצייה</t>
  </si>
  <si>
    <t>רחוב הדס והרדוף</t>
  </si>
  <si>
    <t>כיכר סירין</t>
  </si>
  <si>
    <t>שיקום כיכר סטרומה</t>
  </si>
  <si>
    <t>תכנון וביצוע פיתוח כיכר המדיטק</t>
  </si>
  <si>
    <t>מגדלים בשדרה-אמירי חולון( מע"ר ח-300)</t>
  </si>
  <si>
    <t>רח' צבי ש"ץ</t>
  </si>
  <si>
    <t>ג'סי כהן פיתוח מרחב ציבורי</t>
  </si>
  <si>
    <t>שיפוץ מרכז קרית שרת</t>
  </si>
  <si>
    <t>שיקום מדרכות</t>
  </si>
  <si>
    <t>מובל הופיין (אילת-ויצמן)</t>
  </si>
  <si>
    <t>שינוי מקורות מימון.</t>
  </si>
  <si>
    <t>שיפור תקינות המדרכות בעיר שנפגעו משורשי עצים</t>
  </si>
  <si>
    <t>סה"כ דרכים</t>
  </si>
  <si>
    <t>תאורה במקומות שונים</t>
  </si>
  <si>
    <t>החלפת עמודי תאורה</t>
  </si>
  <si>
    <t>טיפול ושידרוג מרכזיות תאורה</t>
  </si>
  <si>
    <t>שדרוג תאורת רחוב</t>
  </si>
  <si>
    <t>עבודות תאורה</t>
  </si>
  <si>
    <t>טיפול תאורה במתחמים</t>
  </si>
  <si>
    <t>עמודי תאורה הניתנים להצבת שילוט</t>
  </si>
  <si>
    <t>העברה לתב"ר 2484.</t>
  </si>
  <si>
    <t>סה"כ תאורה</t>
  </si>
  <si>
    <t>תכנון מעגל תנועה בצומת המרכבה-הרוקמים</t>
  </si>
  <si>
    <t>שיפור צמתים מסוכנים</t>
  </si>
  <si>
    <t>התקנת תמרורים 306 ו-707</t>
  </si>
  <si>
    <t>עבור תמרורים מהבהבים מעל מעברי חציה ללא רמזור.</t>
  </si>
  <si>
    <t>עדכוני רמזורים</t>
  </si>
  <si>
    <t>זמזמים לעיוורים</t>
  </si>
  <si>
    <t>הנגשת צמתים מרומזרים עפ"י דרישת חוק שיוויון זכויות לאנשים עם מוגבלות.</t>
  </si>
  <si>
    <t>לדים לרמזורים</t>
  </si>
  <si>
    <t xml:space="preserve">התקבלה הנחיית מ. התחבורה להחלפת נורות ליבון בנורות LED. </t>
  </si>
  <si>
    <t>שיפור והתאמת רמזורים</t>
  </si>
  <si>
    <t>פעילות לבטיחות בדרכים</t>
  </si>
  <si>
    <t>תעוד תוכניות</t>
  </si>
  <si>
    <t>תכנון כללי</t>
  </si>
  <si>
    <t>חיבור מרכזיות רמזורים</t>
  </si>
  <si>
    <t>כ 28 רמזורים מחוברים לחשמל דרך מרכזיות תאורה שמהווה מפגע בטיחותי. נדרש להסדיר חיבור נפרד לכל רמזור.</t>
  </si>
  <si>
    <t>התקנת UPS ברמזורים</t>
  </si>
  <si>
    <t>רכיב לגיבוי פעילות רמזור במשך מס' שעות במידת תקלה במקור חשמל. קיימת בקשה/דרישה של משטרת ישראל להתקנת הרכיב, בשלב הראשון מתוכנן להתקין בצמתים ראשיים.</t>
  </si>
  <si>
    <t>עב' בטיחות בדרכים</t>
  </si>
  <si>
    <t>שיפורי בטיחות בתנועה</t>
  </si>
  <si>
    <t>התקנת מעקות בטיחות חדשים</t>
  </si>
  <si>
    <t>סה"כ בטיחות בדרכים</t>
  </si>
  <si>
    <t xml:space="preserve">תיעול במקומות שונים </t>
  </si>
  <si>
    <t>השלמת רשתות קולטנים שנגנבו</t>
  </si>
  <si>
    <t>סקר כולל שטיפה וצילום קווים ע"פ תכנית</t>
  </si>
  <si>
    <t>תוספת קולטנים ושיפורים של מערכת התיעול</t>
  </si>
  <si>
    <t>ביצוע רגשים בתאי ניקוז</t>
  </si>
  <si>
    <t>חיבור אזה"ת לכביש 44</t>
  </si>
  <si>
    <t>חיבור תמנע לכביש 44 לאחר גמר עבודות מינהל מסחר ותעשייה.</t>
  </si>
  <si>
    <t>שיקום מכסים בכביש</t>
  </si>
  <si>
    <t>קרסל</t>
  </si>
  <si>
    <t>משעול דר</t>
  </si>
  <si>
    <t>צדוק דוד</t>
  </si>
  <si>
    <t>המרגנית 10-12</t>
  </si>
  <si>
    <t>הקמה ושיקום תיעול וניקוז</t>
  </si>
  <si>
    <t>סה"כ תיעול</t>
  </si>
  <si>
    <t>פיתוח גנים חדשים</t>
  </si>
  <si>
    <t>שצ"פ ליד המדיטק, מעבר ליד בי"ס שמיר, חלקה 65 ברח' צדוק.</t>
  </si>
  <si>
    <t>גנים לשיקום</t>
  </si>
  <si>
    <t>השתתפות מפעל הפיס- מסילת העולים, בר אילן, גן דורון, גן יפני.</t>
  </si>
  <si>
    <t>דילול שיחיות ושיקום נופי</t>
  </si>
  <si>
    <t>רכישות חד פעמיות</t>
  </si>
  <si>
    <t>כנגד הקטנה בתקציב הרגיל בסעיף- 1.746100931.</t>
  </si>
  <si>
    <t>סככות הצללה</t>
  </si>
  <si>
    <t>תכנון כללי בגינון והפעלת יועצים</t>
  </si>
  <si>
    <t>מתקני משחק מסוגים שונים</t>
  </si>
  <si>
    <t>מתקני כושר בגנים</t>
  </si>
  <si>
    <t>גינון והשקיה ברחבי העיר</t>
  </si>
  <si>
    <t>שיקום תשתיות בגנים שונים</t>
  </si>
  <si>
    <t>שיקום גנים</t>
  </si>
  <si>
    <t>תאורה בגנים</t>
  </si>
  <si>
    <t>התקנת שילוט חדש אחיד לכל הגנים</t>
  </si>
  <si>
    <t>התקנת ריהוט גן מעוצב בגנים</t>
  </si>
  <si>
    <t>שפת רחוב</t>
  </si>
  <si>
    <t>תכנון ושיקום מערכות השקייה בגנים</t>
  </si>
  <si>
    <t>תיקונים מוונדליזם</t>
  </si>
  <si>
    <t>שיקום איי תנועה</t>
  </si>
  <si>
    <t>התקנת סמרטפליי בגנים</t>
  </si>
  <si>
    <t>סה"כ גנים ונוף</t>
  </si>
  <si>
    <t>7,23,13</t>
  </si>
  <si>
    <t>קרן שיפוץ בתים</t>
  </si>
  <si>
    <t>לטובת שיפוץ חזיתות בסוקולוב.</t>
  </si>
  <si>
    <t>סה"כ שיפור פני העיר</t>
  </si>
  <si>
    <t>בי"ס עתידים-4 מבנים יבילים+ 2 ממ"מים</t>
  </si>
  <si>
    <t>2 מבנים יבילים בבית דוד</t>
  </si>
  <si>
    <t>סה"כ חינוך פורמאלי</t>
  </si>
  <si>
    <t>תוכנית תקשוב עירונית בגני ילדים</t>
  </si>
  <si>
    <t>תכנון 4 גנ"י ב- 370/4 + מבנה ציבור</t>
  </si>
  <si>
    <t xml:space="preserve"> יבוצע ע"י החב' הכלכלית.</t>
  </si>
  <si>
    <t>סה"כ גני ילדים</t>
  </si>
  <si>
    <t>הרחבת בי"ס שרון-תוספת 6 כתות</t>
  </si>
  <si>
    <t>תכנון בי"ס יסודי חדש 24 כיתות + 4 כיתות גן+ מבנה ציבור</t>
  </si>
  <si>
    <t>ב ח 370/4 יבוצע ע"י החב' הכלכלית.</t>
  </si>
  <si>
    <t>תכנון בי"ס לילדים אוטיסטים</t>
  </si>
  <si>
    <t>פרויקטים בחינוך</t>
  </si>
  <si>
    <t>תכנון בי"ס לבעיות התנהגות</t>
  </si>
  <si>
    <t>סה"כ בתי ספר בנייה</t>
  </si>
  <si>
    <t>שיפוצי קיץ, בטיחות והצטיידות 2018</t>
  </si>
  <si>
    <t>השתתפות מ.החינוך.</t>
  </si>
  <si>
    <t>שיפוצים והצטיידות במוסדות מוכרים שאינם רשמיים</t>
  </si>
  <si>
    <t>הנגשת כיתות שמע</t>
  </si>
  <si>
    <t>בכפוף לקבלת הרשאות משרד החינוך ל- 40 כיתות.</t>
  </si>
  <si>
    <t>מיזוג מוסדות חינוך</t>
  </si>
  <si>
    <t>שמ"ש.</t>
  </si>
  <si>
    <t>הקמת חדר אוכל בבי"ס עמל</t>
  </si>
  <si>
    <t>שינוי שם תב"ר במקום השם הקודם " תכנון חדר אוכל בבי"ס עמל".</t>
  </si>
  <si>
    <t>חצר מוזיקלית שער האריות</t>
  </si>
  <si>
    <t>מערכות גילוי אש במוסדות חינוך</t>
  </si>
  <si>
    <t>שרותים מיוחדים בתי- ספר</t>
  </si>
  <si>
    <t xml:space="preserve">מסלול קטנטנים </t>
  </si>
  <si>
    <t xml:space="preserve">נגישות השירות ע"פ חוק הנגישות </t>
  </si>
  <si>
    <t>מחוייב ע"פ חוק הנגישות.</t>
  </si>
  <si>
    <t>בטיחות ורישוי מתנסים</t>
  </si>
  <si>
    <t>לאור דרישות כיבוי אש להתקנת מתזים במרכזי הרשת.</t>
  </si>
  <si>
    <t>שדרוג וטיפול במבנה בתי הקפה</t>
  </si>
  <si>
    <t>יבוצע ע"י החברה לבידור ובילוי.</t>
  </si>
  <si>
    <t>הנגשת מרכזים קהילתיים</t>
  </si>
  <si>
    <t>הנגשת כ- 64 מבני ציבור+ כ 12 מבנים מסחריים- יבוצע ע"י החב' הכלכלית.</t>
  </si>
  <si>
    <t>תכנון והקמה שבט עתיד</t>
  </si>
  <si>
    <t>שינוי שם התב"ר במקום השם הקודם " תכנון שבט עתיד".</t>
  </si>
  <si>
    <t>שדרוג מע' הנה"ח במדיטק</t>
  </si>
  <si>
    <t>רכש ושיפוצים במדיטק</t>
  </si>
  <si>
    <t>החלפת ציוד וריהוט בלאי במדיטק.</t>
  </si>
  <si>
    <t>שדרוג תשתית המחשוב של המדיטק</t>
  </si>
  <si>
    <t>לצורך החלפת מחשוב בלאי רב במדיטק.</t>
  </si>
  <si>
    <t>הצטיידות ושיפורים טכניים/טכנולוגיים בסינמטק</t>
  </si>
  <si>
    <t>החלפת טריבונות באולם, מע' צילום, שדרוג ציוד לחוג קולנוען צעיר, מערכת כרטוס וכניסת קהל דיגיטלית.</t>
  </si>
  <si>
    <t>פעילות שוטפת בתחום האוספים- מוזיאון הקומיקס</t>
  </si>
  <si>
    <t>שיפור ופיתוח דיגיטלי של האוספים- השתתפות מ.התרבות.</t>
  </si>
  <si>
    <t>רכישת מדפסות קופה, שוברי אשראי, סורקים ברקוד ומסכים לתאטרון חולון</t>
  </si>
  <si>
    <t>שנאי+3 לוחות חשמל לתאטרון חולון</t>
  </si>
  <si>
    <t>תוספת בניה למרכז מקהלות</t>
  </si>
  <si>
    <t>שיפוץ 2 מרכזי נוער</t>
  </si>
  <si>
    <t>נאות רחל ותל גיבורים.</t>
  </si>
  <si>
    <t>סה"כ חינוך בלתי פורמאלי</t>
  </si>
  <si>
    <t>שדרוג ובטיחות מתקני ספורט</t>
  </si>
  <si>
    <t>מרכז הספורט קנטור בג'סי כהן</t>
  </si>
  <si>
    <t>עבור צביעת קירות אולם הספורט, שיפוץ חדרי השירותים, חידוש הלובי, זיפות/איטם גג האולם.</t>
  </si>
  <si>
    <t>הצטיידות אולם ספורט נאות שושנים</t>
  </si>
  <si>
    <t>ההצטיידות כוללת ציוד ספורט שישמש את בי"ס "דביר", ריהוט, ציוד לשירותים ומלתחות ועוד.</t>
  </si>
  <si>
    <t>שדרוג מערכות בהיכל הטוטו</t>
  </si>
  <si>
    <t>דחסנית ומבנה בהיכל הטוטו</t>
  </si>
  <si>
    <t>הקמת מערך מצלמות בגין- בטיחות ובטחון</t>
  </si>
  <si>
    <t>בהמלצת יועץ הבטיחות יש צורך לשלוט ולפקח על כמויות הילדים המתעמלים , רישות פנים וחוץ- יבוצע ע"י החב' לבידור ובילוי.</t>
  </si>
  <si>
    <t>שיפוץ וצביעת מעטפת היכל קציר</t>
  </si>
  <si>
    <t>עקב חזיתו המוזנחת של המבנה יש צורך בתיקונים וצבע חדש- יבוצע ע"י החב' לבידור ובילוי.</t>
  </si>
  <si>
    <t>החלפת מושבי קהל לבטיחותיים -היכל קציר</t>
  </si>
  <si>
    <t>החלפת דלתות פנים וכניסה- קציר</t>
  </si>
  <si>
    <t>חידוש והצללת המשחקייה בכניסה לקציר</t>
  </si>
  <si>
    <t>שיוף וציפוי לכה לפרקט באולם ספורט קציר</t>
  </si>
  <si>
    <t>הצללת גן המרוצף החיצוני- גולדה</t>
  </si>
  <si>
    <t>התקנת מרכזת גילוי עשן כולל תשתית במרכז גולדה</t>
  </si>
  <si>
    <t>אוורור אולם והחלפת מזגנים בחדרי הספח בגולדה</t>
  </si>
  <si>
    <t>תכנון אולם ספורט ניצנים</t>
  </si>
  <si>
    <t>חידוש איצטדיון לזרוס בקרית ספורט</t>
  </si>
  <si>
    <t>הקטנה לטובת פתיחת תב"ר "דשא סינטטי בקריית הספורט" עד לקבלת אישור הטוטו לתוספת.</t>
  </si>
  <si>
    <t>קירוי מגרש חיצוני בבי"ס גולדטק</t>
  </si>
  <si>
    <t>סגירת קירוי מגרש בבי"ס תיכון קריית שרת ליצירת אולם ספורט וחדרי ספח</t>
  </si>
  <si>
    <t>דשא סינטטי בקריית הספורט</t>
  </si>
  <si>
    <t>החלפת חלונות לשחרור עשן במרכז בגין</t>
  </si>
  <si>
    <t>סה"כ ספורט</t>
  </si>
  <si>
    <t>2,16</t>
  </si>
  <si>
    <t>שיפוץ והנגשת טיפות חלב</t>
  </si>
  <si>
    <t>הצטיידות מרכז אורים ונעורים</t>
  </si>
  <si>
    <t>לצורך רכישת רהוט עקב בלאי, רכישת מזגנים ורכישת ציוד.</t>
  </si>
  <si>
    <t>שיפוץ מועדוניות</t>
  </si>
  <si>
    <t>לצורך קירוי החצר,החלפת מטבח, ביצוע סככת צל בחצר וריצוף- עבור מועדוניות חסדאי, צבעוני וגאונים.</t>
  </si>
  <si>
    <t>שיפוץ פינה בקהילה</t>
  </si>
  <si>
    <t>עבור שיפוץ, הנגשת מבנה ופיתוח החצר.</t>
  </si>
  <si>
    <t>שיפוץ והצטיידות מט"ל (מרכז טיפולי לנערים)</t>
  </si>
  <si>
    <t>המרכז אמור להיפתח בשנה הקרובה ויש צורך בהצטיידות ושיפוץ.</t>
  </si>
  <si>
    <t>מרכז טיפולי למגזר החרדי</t>
  </si>
  <si>
    <t>מרכז טיפולי למשפחה החרדית- כחלק מיישומי תכנית אב לחינוך.</t>
  </si>
  <si>
    <t>מרכז יום טיפולי (גילאי 21+)</t>
  </si>
  <si>
    <t>מסגרת טיפולית יומית למבוגרים עם מגבלה שכלית התפתחותית, ברמה נמוכה.</t>
  </si>
  <si>
    <t>הקמת מעון יום בקרית רבין דרך חכ"ל</t>
  </si>
  <si>
    <t>תכנון מעון יום שלישי ביגאל ידין 6</t>
  </si>
  <si>
    <t>500 אלש"ח לתיכנון- יבוצע ע"י החב' הכלכלית.</t>
  </si>
  <si>
    <t>מרכז יום תומך רב תחומי נוער במצבי ניתוק (מית"ר)</t>
  </si>
  <si>
    <t>סה"כ רווחה</t>
  </si>
  <si>
    <t>סה"כ דת</t>
  </si>
  <si>
    <t>עבודות בטיחות כללי</t>
  </si>
  <si>
    <t>כנגד הקטנה בתקציב הרגיל בסעיף 1.721100751.</t>
  </si>
  <si>
    <t>שיפוצים במוסדות עירוניים</t>
  </si>
  <si>
    <t>שיפוץ דירות חיילים</t>
  </si>
  <si>
    <t>השלמת עבודות הכשרת דירת חיילים ברח' אלופי צה"ל הכשרת החצר+ הצללה.</t>
  </si>
  <si>
    <t>רכישת ציוד מיחשוב</t>
  </si>
  <si>
    <t>300 אלש"ח שמ"ש.</t>
  </si>
  <si>
    <t>שיפוץ ושיפור אזור הפיקניקים</t>
  </si>
  <si>
    <t>לצורך שיפור ושדרוג צנרות המים במתחם, ריצוף שטחי החול, הוספת אסכלות, שולחנות, ברזיות והצללת מתקני המשחקים במתחם- יבוצע ע"י החב' לבידור ובילוי.</t>
  </si>
  <si>
    <t>מתחם דחסנית לפארק פרס</t>
  </si>
  <si>
    <t>ע"פי דרישות מח' התברואה העירונית להקמת דחסנית אשר תביא לחיסכון כספי- יבוצע ע"י החב' לבידור ובילוי.</t>
  </si>
  <si>
    <t>פרויקטים בפארק פרס</t>
  </si>
  <si>
    <t>עבור ציוד לתחזוקת ניקיון, שדרוג מתחם מכשירי הכושר, החלפת והוספת תאורה, החלפה ושדרג מתקני שעשועים לילדים ועוד עבודות נוספות- יבוצע ע"י החב' לבידור ובילוי.</t>
  </si>
  <si>
    <t xml:space="preserve">פרוייקט מטרו </t>
  </si>
  <si>
    <t>לטובת הכנסת אתרים נוספים, מצלמות, אתרי עירייה ומערכת שו"ב.</t>
  </si>
  <si>
    <t xml:space="preserve">שדרוג/החלפת תשתית תקשוב </t>
  </si>
  <si>
    <t>רכישת מכשירים סלולרים</t>
  </si>
  <si>
    <t>הארכת התקשרות עם פלאפון עד 11/2018- רכש מכשירים חדשים, חבילות סלולריות וביטוח.</t>
  </si>
  <si>
    <t xml:space="preserve">אבטחת מידע </t>
  </si>
  <si>
    <t>הוספת רכיבי א.מ- NAC, עמדת הלבנה, MDM, Shatefiles.</t>
  </si>
  <si>
    <t xml:space="preserve"> GIS</t>
  </si>
  <si>
    <t>שדרוג לגרסת ArcGIS for ServerStandardEnterprise.</t>
  </si>
  <si>
    <t xml:space="preserve">מכרז מערכת מג"ע ומערכות פיננסיות </t>
  </si>
  <si>
    <t>יועץ לכתיבת מכרז וליווי פיתוח להכנסת מערכת חדשה ב 1.1.2020.</t>
  </si>
  <si>
    <t xml:space="preserve">בדיקת קרינה, ניטור אויר, גז ראדון </t>
  </si>
  <si>
    <t>בדיקות לכל מוסדות העירייה.</t>
  </si>
  <si>
    <t>החלפת מעליות בבנין העירייה</t>
  </si>
  <si>
    <t xml:space="preserve">שיפוץ לובי העירייה </t>
  </si>
  <si>
    <t xml:space="preserve">רכישת ציוד לחדר דיונים של אגף פיקוח עירוני </t>
  </si>
  <si>
    <t>ריהוט למשרדי העירייה</t>
  </si>
  <si>
    <t>כנגד הקטנה בתקציב הרגיל.</t>
  </si>
  <si>
    <t>רכש מחשוב</t>
  </si>
  <si>
    <t xml:space="preserve">אתר אינטרנט חדש </t>
  </si>
  <si>
    <t>בדיקות חשמל (מבני ציבור)</t>
  </si>
  <si>
    <t>בדיקות קרינה (מבני ציבור)</t>
  </si>
  <si>
    <t>בדיקת קונסטרוקציה (מבני ציבור)</t>
  </si>
  <si>
    <t>חוברת פרטים (מבני ציבור)</t>
  </si>
  <si>
    <t>הכנת תעריפי וחוזים ליועצים (מבני ציבור)</t>
  </si>
  <si>
    <t>ספרינקלרים לבנין העיריה</t>
  </si>
  <si>
    <t>פרוייקט טיפול באסבסט ברחבי העיר</t>
  </si>
  <si>
    <t>הנגשת מבנים עירוניים</t>
  </si>
  <si>
    <t xml:space="preserve"> עבור תנועות נוער, מרכזים מסחריים ועוד- יבוצע ע"י החב' הכלכלית.</t>
  </si>
  <si>
    <t>תחזיות תלמידים ופרוגרמה לצרכי ציבור</t>
  </si>
  <si>
    <t>לצורך פיתוח מודל תחזיות תלמידים במע' החינוך.</t>
  </si>
  <si>
    <t>תכנון העברת מחסני העירייה</t>
  </si>
  <si>
    <t>שיפוצים במתחם הלוגיסטי ברח' הרוקמים</t>
  </si>
  <si>
    <t>מערכות גילוי אש במוסדות ציבור</t>
  </si>
  <si>
    <t>תוספת 2 חדרים בקומה ג' באגף הרווחה</t>
  </si>
  <si>
    <t xml:space="preserve">מערכת קשר עירונית חדשה </t>
  </si>
  <si>
    <t>החלפת מע' קשר ישנה במע' חדשה.</t>
  </si>
  <si>
    <t>מערכת לניהול הסעים</t>
  </si>
  <si>
    <t>גידור בטיחות סביב תעלת המים</t>
  </si>
  <si>
    <t>שיפוץ ומיזוג בית העירייה</t>
  </si>
  <si>
    <t>תכנון קומות נוספות בבניין העירייה</t>
  </si>
  <si>
    <t>פרוייקטים</t>
  </si>
  <si>
    <t>סה"כ נכסים עירוניים</t>
  </si>
  <si>
    <t>סה"כ קרקעות</t>
  </si>
  <si>
    <t>סה"כ העברה</t>
  </si>
  <si>
    <t>סה"כ כללי</t>
  </si>
  <si>
    <t>הכנסות</t>
  </si>
  <si>
    <t>יתרות מתברים קודמים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</si>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</sst>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#,##0_);\(#,##0\)"/>
    <numFmt numFmtId="166" formatCode="#,##0_ ;\-#,##0\ "/>
    <numFmt numFmtId="167" formatCode="#,##0_)"/>
  </numFmts>
  <fonts count="15" x14ac:knownFonts="1">
    <font>
      <sz val="10"/>
      <name val="Arial"/>
      <family val="2"/>
    </font>
    <font>
      <sz val="10"/>
      <name val="Arial"/>
      <family val="2"/>
    </font>
    <font>
      <sz val="18"/>
      <name val="David"/>
      <family val="2"/>
      <charset val="177"/>
    </font>
    <font>
      <b/>
      <sz val="22"/>
      <name val="David"/>
      <family val="2"/>
      <charset val="177"/>
    </font>
    <font>
      <b/>
      <sz val="18"/>
      <name val="David"/>
      <family val="2"/>
      <charset val="177"/>
    </font>
    <font>
      <sz val="18"/>
      <color rgb="FFFF0000"/>
      <name val="David"/>
      <family val="2"/>
      <charset val="177"/>
    </font>
    <font>
      <sz val="12"/>
      <name val="Tms Rmn"/>
      <charset val="177"/>
    </font>
    <font>
      <sz val="18"/>
      <name val="Arial"/>
      <family val="2"/>
    </font>
    <font>
      <sz val="14"/>
      <color indexed="81"/>
      <name val="Tahoma"/>
      <family val="2"/>
    </font>
    <font>
      <b/>
      <sz val="14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  <charset val="177"/>
    </font>
    <font>
      <sz val="10"/>
      <name val="MS Sans Serif"/>
      <family val="2"/>
      <charset val="177"/>
    </font>
    <font>
      <sz val="10"/>
      <name val="Helv"/>
      <charset val="177"/>
    </font>
    <font>
      <b/>
      <sz val="10"/>
      <name val="Arial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65" fontId="6" fillId="0" borderId="0"/>
    <xf numFmtId="43" fontId="1" fillId="0" borderId="0" applyFont="0" applyFill="0" applyBorder="0" applyAlignment="0" applyProtection="0"/>
    <xf numFmtId="0" fontId="11" fillId="0" borderId="0"/>
    <xf numFmtId="0" fontId="12" fillId="0" borderId="0" applyNumberFormat="0">
      <alignment horizontal="left"/>
    </xf>
    <xf numFmtId="0" fontId="1" fillId="0" borderId="0"/>
    <xf numFmtId="165" fontId="13" fillId="0" borderId="0"/>
  </cellStyleXfs>
  <cellXfs count="362">
    <xf numFmtId="0" fontId="0" fillId="0" borderId="0" xfId="0"/>
    <xf numFmtId="0" fontId="2" fillId="2" borderId="0" xfId="0" applyFont="1" applyFill="1" applyBorder="1" applyAlignment="1">
      <alignment vertical="center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0" fontId="2" fillId="0" borderId="0" xfId="0" applyFont="1"/>
    <xf numFmtId="0" fontId="2" fillId="2" borderId="1" xfId="0" applyFont="1" applyFill="1" applyBorder="1" applyAlignment="1">
      <alignment vertical="center"/>
    </xf>
    <xf numFmtId="0" fontId="2" fillId="0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0" borderId="0" xfId="0" applyFont="1" applyFill="1" applyProtection="1">
      <protection locked="0"/>
    </xf>
    <xf numFmtId="0" fontId="4" fillId="2" borderId="2" xfId="0" applyFont="1" applyFill="1" applyBorder="1" applyAlignment="1" applyProtection="1">
      <alignment horizontal="center" vertical="top"/>
      <protection locked="0"/>
    </xf>
    <xf numFmtId="0" fontId="4" fillId="2" borderId="3" xfId="0" applyFont="1" applyFill="1" applyBorder="1" applyAlignment="1" applyProtection="1">
      <alignment horizontal="center" vertical="top"/>
      <protection locked="0"/>
    </xf>
    <xf numFmtId="0" fontId="4" fillId="2" borderId="4" xfId="0" applyFont="1" applyFill="1" applyBorder="1" applyAlignment="1" applyProtection="1">
      <alignment horizontal="center" vertical="top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/>
      <protection locked="0"/>
    </xf>
    <xf numFmtId="0" fontId="4" fillId="2" borderId="7" xfId="0" applyFont="1" applyFill="1" applyBorder="1" applyAlignment="1" applyProtection="1">
      <alignment horizontal="center" vertical="top"/>
      <protection locked="0"/>
    </xf>
    <xf numFmtId="0" fontId="4" fillId="2" borderId="8" xfId="0" applyFont="1" applyFill="1" applyBorder="1" applyAlignment="1" applyProtection="1">
      <alignment horizontal="center" vertical="top"/>
      <protection locked="0"/>
    </xf>
    <xf numFmtId="0" fontId="4" fillId="2" borderId="5" xfId="0" applyFont="1" applyFill="1" applyBorder="1" applyAlignment="1" applyProtection="1">
      <alignment horizontal="center" vertical="top"/>
      <protection locked="0"/>
    </xf>
    <xf numFmtId="0" fontId="4" fillId="2" borderId="9" xfId="0" applyFont="1" applyFill="1" applyBorder="1" applyAlignment="1" applyProtection="1">
      <alignment horizontal="center" vertical="top"/>
      <protection locked="0"/>
    </xf>
    <xf numFmtId="0" fontId="4" fillId="2" borderId="10" xfId="0" applyFont="1" applyFill="1" applyBorder="1" applyAlignment="1" applyProtection="1">
      <alignment horizontal="center" vertical="top"/>
      <protection locked="0"/>
    </xf>
    <xf numFmtId="164" fontId="4" fillId="2" borderId="11" xfId="0" applyNumberFormat="1" applyFont="1" applyFill="1" applyBorder="1" applyAlignment="1" applyProtection="1">
      <alignment horizontal="center" vertical="top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/>
      <protection locked="0"/>
    </xf>
    <xf numFmtId="0" fontId="4" fillId="2" borderId="14" xfId="0" applyFont="1" applyFill="1" applyBorder="1" applyAlignment="1" applyProtection="1">
      <alignment horizontal="center" vertical="top"/>
      <protection locked="0"/>
    </xf>
    <xf numFmtId="0" fontId="4" fillId="2" borderId="15" xfId="0" applyFont="1" applyFill="1" applyBorder="1" applyAlignment="1" applyProtection="1">
      <alignment horizontal="center" vertical="top"/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12" xfId="0" applyFont="1" applyFill="1" applyBorder="1" applyAlignment="1" applyProtection="1">
      <alignment horizontal="center" vertical="top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vertical="center"/>
      <protection locked="0"/>
    </xf>
    <xf numFmtId="164" fontId="2" fillId="2" borderId="22" xfId="1" applyNumberFormat="1" applyFont="1" applyFill="1" applyBorder="1" applyAlignment="1" applyProtection="1">
      <alignment vertical="center"/>
      <protection locked="0"/>
    </xf>
    <xf numFmtId="164" fontId="2" fillId="2" borderId="23" xfId="1" applyNumberFormat="1" applyFont="1" applyFill="1" applyBorder="1" applyAlignment="1" applyProtection="1">
      <alignment vertical="center"/>
      <protection locked="0"/>
    </xf>
    <xf numFmtId="164" fontId="2" fillId="2" borderId="24" xfId="1" applyNumberFormat="1" applyFont="1" applyFill="1" applyBorder="1" applyAlignment="1" applyProtection="1">
      <alignment vertical="center"/>
      <protection locked="0"/>
    </xf>
    <xf numFmtId="164" fontId="2" fillId="2" borderId="25" xfId="1" applyNumberFormat="1" applyFont="1" applyFill="1" applyBorder="1" applyAlignment="1" applyProtection="1">
      <alignment vertical="center"/>
      <protection locked="0"/>
    </xf>
    <xf numFmtId="164" fontId="2" fillId="2" borderId="26" xfId="1" applyNumberFormat="1" applyFont="1" applyFill="1" applyBorder="1" applyAlignment="1" applyProtection="1">
      <alignment vertical="center"/>
      <protection locked="0"/>
    </xf>
    <xf numFmtId="164" fontId="2" fillId="2" borderId="19" xfId="1" applyNumberFormat="1" applyFont="1" applyFill="1" applyBorder="1" applyAlignment="1" applyProtection="1">
      <alignment vertical="center"/>
      <protection locked="0"/>
    </xf>
    <xf numFmtId="164" fontId="2" fillId="2" borderId="20" xfId="1" applyNumberFormat="1" applyFont="1" applyFill="1" applyBorder="1" applyAlignment="1" applyProtection="1">
      <alignment vertical="center"/>
      <protection locked="0"/>
    </xf>
    <xf numFmtId="164" fontId="2" fillId="2" borderId="27" xfId="1" applyNumberFormat="1" applyFont="1" applyFill="1" applyBorder="1" applyAlignment="1" applyProtection="1">
      <alignment vertical="center"/>
      <protection locked="0"/>
    </xf>
    <xf numFmtId="0" fontId="2" fillId="2" borderId="22" xfId="0" applyNumberFormat="1" applyFont="1" applyFill="1" applyBorder="1" applyAlignment="1" applyProtection="1">
      <alignment horizontal="right" vertical="center"/>
      <protection locked="0"/>
    </xf>
    <xf numFmtId="0" fontId="2" fillId="2" borderId="28" xfId="0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 applyProtection="1">
      <alignment vertical="center"/>
      <protection locked="0"/>
    </xf>
    <xf numFmtId="164" fontId="2" fillId="2" borderId="31" xfId="1" applyNumberFormat="1" applyFont="1" applyFill="1" applyBorder="1" applyAlignment="1" applyProtection="1">
      <alignment vertical="center"/>
      <protection locked="0"/>
    </xf>
    <xf numFmtId="164" fontId="2" fillId="2" borderId="32" xfId="1" applyNumberFormat="1" applyFont="1" applyFill="1" applyBorder="1" applyAlignment="1" applyProtection="1">
      <alignment vertical="center"/>
      <protection locked="0"/>
    </xf>
    <xf numFmtId="164" fontId="2" fillId="2" borderId="33" xfId="1" applyNumberFormat="1" applyFont="1" applyFill="1" applyBorder="1" applyAlignment="1" applyProtection="1">
      <alignment vertical="center"/>
      <protection locked="0"/>
    </xf>
    <xf numFmtId="164" fontId="2" fillId="2" borderId="34" xfId="1" applyNumberFormat="1" applyFont="1" applyFill="1" applyBorder="1" applyAlignment="1" applyProtection="1">
      <alignment vertical="center"/>
      <protection locked="0"/>
    </xf>
    <xf numFmtId="164" fontId="2" fillId="2" borderId="35" xfId="1" applyNumberFormat="1" applyFont="1" applyFill="1" applyBorder="1" applyAlignment="1" applyProtection="1">
      <alignment vertical="center"/>
      <protection locked="0"/>
    </xf>
    <xf numFmtId="164" fontId="2" fillId="2" borderId="28" xfId="1" applyNumberFormat="1" applyFont="1" applyFill="1" applyBorder="1" applyAlignment="1" applyProtection="1">
      <alignment vertical="center"/>
      <protection locked="0"/>
    </xf>
    <xf numFmtId="164" fontId="2" fillId="2" borderId="29" xfId="1" applyNumberFormat="1" applyFont="1" applyFill="1" applyBorder="1" applyAlignment="1" applyProtection="1">
      <alignment vertical="center"/>
      <protection locked="0"/>
    </xf>
    <xf numFmtId="164" fontId="2" fillId="2" borderId="36" xfId="1" applyNumberFormat="1" applyFont="1" applyFill="1" applyBorder="1" applyAlignment="1" applyProtection="1">
      <alignment vertical="center"/>
      <protection locked="0"/>
    </xf>
    <xf numFmtId="164" fontId="2" fillId="2" borderId="37" xfId="1" applyNumberFormat="1" applyFont="1" applyFill="1" applyBorder="1" applyAlignment="1" applyProtection="1">
      <alignment vertical="center"/>
      <protection locked="0"/>
    </xf>
    <xf numFmtId="0" fontId="2" fillId="2" borderId="23" xfId="0" applyFont="1" applyFill="1" applyBorder="1" applyAlignment="1" applyProtection="1">
      <alignment vertical="center"/>
      <protection locked="0"/>
    </xf>
    <xf numFmtId="0" fontId="4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2" borderId="39" xfId="0" applyNumberFormat="1" applyFont="1" applyFill="1" applyBorder="1" applyAlignment="1" applyProtection="1">
      <alignment horizontal="center" vertical="center"/>
      <protection locked="0"/>
    </xf>
    <xf numFmtId="164" fontId="4" fillId="2" borderId="40" xfId="1" applyNumberFormat="1" applyFont="1" applyFill="1" applyBorder="1" applyAlignment="1" applyProtection="1">
      <alignment vertical="center"/>
      <protection locked="0"/>
    </xf>
    <xf numFmtId="164" fontId="4" fillId="2" borderId="39" xfId="1" applyNumberFormat="1" applyFont="1" applyFill="1" applyBorder="1" applyAlignment="1" applyProtection="1">
      <alignment vertical="center"/>
      <protection locked="0"/>
    </xf>
    <xf numFmtId="164" fontId="4" fillId="2" borderId="41" xfId="1" applyNumberFormat="1" applyFont="1" applyFill="1" applyBorder="1" applyAlignment="1" applyProtection="1">
      <alignment vertical="center"/>
      <protection locked="0"/>
    </xf>
    <xf numFmtId="0" fontId="2" fillId="2" borderId="42" xfId="0" applyFont="1" applyFill="1" applyBorder="1" applyAlignment="1" applyProtection="1">
      <alignment vertical="center" wrapText="1"/>
      <protection locked="0"/>
    </xf>
    <xf numFmtId="164" fontId="2" fillId="2" borderId="43" xfId="1" applyNumberFormat="1" applyFont="1" applyFill="1" applyBorder="1" applyAlignment="1" applyProtection="1">
      <alignment vertical="center"/>
      <protection locked="0"/>
    </xf>
    <xf numFmtId="0" fontId="2" fillId="2" borderId="23" xfId="0" applyFont="1" applyFill="1" applyBorder="1" applyAlignment="1" applyProtection="1">
      <alignment vertical="center" wrapText="1" readingOrder="2"/>
      <protection locked="0"/>
    </xf>
    <xf numFmtId="0" fontId="2" fillId="2" borderId="0" xfId="0" applyFont="1" applyFill="1"/>
    <xf numFmtId="0" fontId="2" fillId="2" borderId="30" xfId="0" applyFont="1" applyFill="1" applyBorder="1" applyAlignment="1" applyProtection="1">
      <alignment vertical="center" wrapText="1"/>
      <protection locked="0"/>
    </xf>
    <xf numFmtId="164" fontId="2" fillId="2" borderId="44" xfId="1" applyNumberFormat="1" applyFont="1" applyFill="1" applyBorder="1" applyAlignment="1" applyProtection="1">
      <alignment vertical="center"/>
      <protection locked="0"/>
    </xf>
    <xf numFmtId="0" fontId="2" fillId="2" borderId="23" xfId="0" applyFont="1" applyFill="1" applyBorder="1" applyAlignment="1" applyProtection="1">
      <alignment vertical="center" wrapText="1"/>
      <protection locked="0"/>
    </xf>
    <xf numFmtId="164" fontId="2" fillId="2" borderId="45" xfId="1" applyNumberFormat="1" applyFont="1" applyFill="1" applyBorder="1" applyAlignment="1" applyProtection="1">
      <alignment vertical="center"/>
      <protection locked="0"/>
    </xf>
    <xf numFmtId="0" fontId="2" fillId="2" borderId="23" xfId="0" applyFont="1" applyFill="1" applyBorder="1" applyAlignment="1">
      <alignment horizontal="left" vertical="distributed"/>
    </xf>
    <xf numFmtId="0" fontId="2" fillId="3" borderId="1" xfId="0" applyFont="1" applyFill="1" applyBorder="1" applyAlignment="1">
      <alignment vertical="center"/>
    </xf>
    <xf numFmtId="0" fontId="2" fillId="2" borderId="46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2" borderId="47" xfId="0" applyFont="1" applyFill="1" applyBorder="1" applyAlignment="1" applyProtection="1">
      <alignment vertical="center" wrapText="1"/>
      <protection locked="0"/>
    </xf>
    <xf numFmtId="164" fontId="2" fillId="2" borderId="48" xfId="1" applyNumberFormat="1" applyFont="1" applyFill="1" applyBorder="1" applyAlignment="1" applyProtection="1">
      <alignment vertical="center"/>
      <protection locked="0"/>
    </xf>
    <xf numFmtId="164" fontId="2" fillId="2" borderId="49" xfId="1" applyNumberFormat="1" applyFont="1" applyFill="1" applyBorder="1" applyAlignment="1" applyProtection="1">
      <alignment vertical="center"/>
      <protection locked="0"/>
    </xf>
    <xf numFmtId="164" fontId="2" fillId="2" borderId="46" xfId="1" applyNumberFormat="1" applyFont="1" applyFill="1" applyBorder="1" applyAlignment="1" applyProtection="1">
      <alignment vertical="center"/>
      <protection locked="0"/>
    </xf>
    <xf numFmtId="164" fontId="2" fillId="2" borderId="1" xfId="1" applyNumberFormat="1" applyFont="1" applyFill="1" applyBorder="1" applyAlignment="1" applyProtection="1">
      <alignment vertical="center"/>
      <protection locked="0"/>
    </xf>
    <xf numFmtId="164" fontId="2" fillId="2" borderId="50" xfId="1" applyNumberFormat="1" applyFont="1" applyFill="1" applyBorder="1" applyAlignment="1" applyProtection="1">
      <alignment vertical="center"/>
      <protection locked="0"/>
    </xf>
    <xf numFmtId="0" fontId="2" fillId="2" borderId="51" xfId="0" applyFont="1" applyFill="1" applyBorder="1" applyAlignment="1" applyProtection="1">
      <alignment horizontal="center" vertical="center"/>
      <protection locked="0"/>
    </xf>
    <xf numFmtId="0" fontId="2" fillId="3" borderId="36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164" fontId="2" fillId="2" borderId="52" xfId="1" applyNumberFormat="1" applyFont="1" applyFill="1" applyBorder="1" applyAlignment="1" applyProtection="1">
      <alignment vertical="center"/>
      <protection locked="0"/>
    </xf>
    <xf numFmtId="164" fontId="2" fillId="2" borderId="51" xfId="1" applyNumberFormat="1" applyFont="1" applyFill="1" applyBorder="1" applyAlignment="1" applyProtection="1">
      <alignment vertical="center"/>
      <protection locked="0"/>
    </xf>
    <xf numFmtId="0" fontId="2" fillId="2" borderId="43" xfId="0" applyFont="1" applyFill="1" applyBorder="1" applyAlignment="1" applyProtection="1">
      <alignment vertical="center" wrapText="1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2" fillId="2" borderId="53" xfId="0" applyFont="1" applyFill="1" applyBorder="1" applyAlignment="1" applyProtection="1">
      <alignment vertical="center" wrapText="1"/>
      <protection locked="0"/>
    </xf>
    <xf numFmtId="164" fontId="2" fillId="2" borderId="14" xfId="1" applyNumberFormat="1" applyFont="1" applyFill="1" applyBorder="1" applyAlignment="1" applyProtection="1">
      <alignment vertical="center"/>
      <protection locked="0"/>
    </xf>
    <xf numFmtId="164" fontId="2" fillId="2" borderId="13" xfId="1" applyNumberFormat="1" applyFont="1" applyFill="1" applyBorder="1" applyAlignment="1" applyProtection="1">
      <alignment vertical="center"/>
      <protection locked="0"/>
    </xf>
    <xf numFmtId="164" fontId="2" fillId="2" borderId="54" xfId="1" applyNumberFormat="1" applyFont="1" applyFill="1" applyBorder="1" applyAlignment="1" applyProtection="1">
      <alignment vertical="center"/>
      <protection locked="0"/>
    </xf>
    <xf numFmtId="164" fontId="2" fillId="2" borderId="15" xfId="1" applyNumberFormat="1" applyFont="1" applyFill="1" applyBorder="1" applyAlignment="1" applyProtection="1">
      <alignment vertical="center"/>
      <protection locked="0"/>
    </xf>
    <xf numFmtId="164" fontId="2" fillId="2" borderId="16" xfId="1" applyNumberFormat="1" applyFont="1" applyFill="1" applyBorder="1" applyAlignment="1" applyProtection="1">
      <alignment vertical="center"/>
      <protection locked="0"/>
    </xf>
    <xf numFmtId="164" fontId="2" fillId="2" borderId="17" xfId="1" applyNumberFormat="1" applyFont="1" applyFill="1" applyBorder="1" applyAlignment="1" applyProtection="1">
      <alignment vertical="center"/>
      <protection locked="0"/>
    </xf>
    <xf numFmtId="164" fontId="2" fillId="2" borderId="18" xfId="1" applyNumberFormat="1" applyFont="1" applyFill="1" applyBorder="1" applyAlignment="1" applyProtection="1">
      <alignment vertical="center"/>
      <protection locked="0"/>
    </xf>
    <xf numFmtId="0" fontId="2" fillId="2" borderId="47" xfId="0" applyNumberFormat="1" applyFont="1" applyFill="1" applyBorder="1" applyAlignment="1" applyProtection="1">
      <alignment horizontal="center" vertical="center"/>
      <protection locked="0"/>
    </xf>
    <xf numFmtId="0" fontId="2" fillId="2" borderId="4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55" xfId="1" applyNumberFormat="1" applyFont="1" applyFill="1" applyBorder="1" applyAlignment="1" applyProtection="1">
      <alignment vertical="center"/>
      <protection locked="0"/>
    </xf>
    <xf numFmtId="0" fontId="2" fillId="3" borderId="29" xfId="0" applyFont="1" applyFill="1" applyBorder="1" applyAlignment="1" applyProtection="1">
      <alignment horizontal="center" vertical="center"/>
      <protection locked="0"/>
    </xf>
    <xf numFmtId="0" fontId="2" fillId="2" borderId="47" xfId="0" applyNumberFormat="1" applyFont="1" applyFill="1" applyBorder="1" applyAlignment="1" applyProtection="1">
      <alignment horizontal="right" vertical="center"/>
      <protection locked="0"/>
    </xf>
    <xf numFmtId="0" fontId="5" fillId="2" borderId="47" xfId="0" applyNumberFormat="1" applyFont="1" applyFill="1" applyBorder="1" applyAlignment="1" applyProtection="1">
      <alignment horizontal="center" vertical="center"/>
      <protection locked="0"/>
    </xf>
    <xf numFmtId="0" fontId="5" fillId="2" borderId="47" xfId="0" applyNumberFormat="1" applyFont="1" applyFill="1" applyBorder="1" applyAlignment="1" applyProtection="1">
      <alignment horizontal="right" vertical="center"/>
      <protection locked="0"/>
    </xf>
    <xf numFmtId="164" fontId="5" fillId="2" borderId="23" xfId="1" applyNumberFormat="1" applyFont="1" applyFill="1" applyBorder="1" applyAlignment="1" applyProtection="1">
      <alignment vertical="center"/>
      <protection locked="0"/>
    </xf>
    <xf numFmtId="164" fontId="5" fillId="2" borderId="54" xfId="1" applyNumberFormat="1" applyFont="1" applyFill="1" applyBorder="1" applyAlignment="1" applyProtection="1">
      <alignment vertical="center"/>
      <protection locked="0"/>
    </xf>
    <xf numFmtId="164" fontId="5" fillId="2" borderId="55" xfId="1" applyNumberFormat="1" applyFont="1" applyFill="1" applyBorder="1" applyAlignment="1" applyProtection="1">
      <alignment vertical="center"/>
      <protection locked="0"/>
    </xf>
    <xf numFmtId="164" fontId="5" fillId="2" borderId="48" xfId="1" applyNumberFormat="1" applyFont="1" applyFill="1" applyBorder="1" applyAlignment="1" applyProtection="1">
      <alignment vertical="center"/>
      <protection locked="0"/>
    </xf>
    <xf numFmtId="164" fontId="5" fillId="2" borderId="25" xfId="1" applyNumberFormat="1" applyFont="1" applyFill="1" applyBorder="1" applyAlignment="1" applyProtection="1">
      <alignment vertical="center"/>
      <protection locked="0"/>
    </xf>
    <xf numFmtId="164" fontId="5" fillId="2" borderId="49" xfId="1" applyNumberFormat="1" applyFont="1" applyFill="1" applyBorder="1" applyAlignment="1" applyProtection="1">
      <alignment vertical="center"/>
      <protection locked="0"/>
    </xf>
    <xf numFmtId="164" fontId="5" fillId="2" borderId="46" xfId="1" applyNumberFormat="1" applyFont="1" applyFill="1" applyBorder="1" applyAlignment="1" applyProtection="1">
      <alignment vertical="center"/>
      <protection locked="0"/>
    </xf>
    <xf numFmtId="164" fontId="5" fillId="2" borderId="1" xfId="1" applyNumberFormat="1" applyFont="1" applyFill="1" applyBorder="1" applyAlignment="1" applyProtection="1">
      <alignment vertical="center"/>
      <protection locked="0"/>
    </xf>
    <xf numFmtId="164" fontId="5" fillId="2" borderId="20" xfId="1" applyNumberFormat="1" applyFont="1" applyFill="1" applyBorder="1" applyAlignment="1" applyProtection="1">
      <alignment vertical="center"/>
      <protection locked="0"/>
    </xf>
    <xf numFmtId="164" fontId="5" fillId="2" borderId="27" xfId="1" applyNumberFormat="1" applyFont="1" applyFill="1" applyBorder="1" applyAlignment="1" applyProtection="1">
      <alignment vertical="center"/>
      <protection locked="0"/>
    </xf>
    <xf numFmtId="164" fontId="5" fillId="2" borderId="24" xfId="1" applyNumberFormat="1" applyFont="1" applyFill="1" applyBorder="1" applyAlignment="1" applyProtection="1">
      <alignment vertical="center"/>
      <protection locked="0"/>
    </xf>
    <xf numFmtId="0" fontId="5" fillId="2" borderId="23" xfId="0" applyFont="1" applyFill="1" applyBorder="1" applyAlignment="1" applyProtection="1">
      <alignment vertical="center"/>
      <protection locked="0"/>
    </xf>
    <xf numFmtId="0" fontId="5" fillId="0" borderId="0" xfId="0" applyFont="1"/>
    <xf numFmtId="164" fontId="4" fillId="2" borderId="23" xfId="1" applyNumberFormat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64" fontId="2" fillId="2" borderId="23" xfId="0" applyNumberFormat="1" applyFont="1" applyFill="1" applyBorder="1" applyAlignment="1" applyProtection="1">
      <alignment vertical="center"/>
      <protection locked="0"/>
    </xf>
    <xf numFmtId="165" fontId="2" fillId="0" borderId="56" xfId="2" applyFont="1" applyBorder="1" applyAlignment="1" applyProtection="1">
      <alignment horizontal="right" vertical="center"/>
    </xf>
    <xf numFmtId="165" fontId="2" fillId="0" borderId="23" xfId="2" applyFont="1" applyBorder="1" applyAlignment="1" applyProtection="1">
      <alignment horizontal="right" vertical="center"/>
    </xf>
    <xf numFmtId="0" fontId="2" fillId="2" borderId="31" xfId="0" applyFont="1" applyFill="1" applyBorder="1" applyAlignment="1" applyProtection="1">
      <alignment vertical="center" wrapText="1"/>
      <protection locked="0"/>
    </xf>
    <xf numFmtId="0" fontId="2" fillId="2" borderId="31" xfId="0" applyFont="1" applyFill="1" applyBorder="1" applyAlignment="1" applyProtection="1">
      <alignment wrapText="1"/>
      <protection locked="0"/>
    </xf>
    <xf numFmtId="0" fontId="2" fillId="2" borderId="23" xfId="0" applyFont="1" applyFill="1" applyBorder="1" applyAlignment="1">
      <alignment horizontal="right" vertical="distributed" wrapText="1"/>
    </xf>
    <xf numFmtId="0" fontId="2" fillId="2" borderId="23" xfId="0" applyFont="1" applyFill="1" applyBorder="1" applyAlignment="1">
      <alignment horizontal="left" vertical="distributed" readingOrder="2"/>
    </xf>
    <xf numFmtId="0" fontId="2" fillId="2" borderId="23" xfId="0" applyFont="1" applyFill="1" applyBorder="1" applyAlignment="1">
      <alignment horizontal="right" vertical="center" wrapText="1" readingOrder="2"/>
    </xf>
    <xf numFmtId="164" fontId="2" fillId="2" borderId="10" xfId="1" applyNumberFormat="1" applyFont="1" applyFill="1" applyBorder="1" applyAlignment="1" applyProtection="1">
      <alignment vertical="center"/>
      <protection locked="0"/>
    </xf>
    <xf numFmtId="164" fontId="2" fillId="2" borderId="9" xfId="1" applyNumberFormat="1" applyFont="1" applyFill="1" applyBorder="1" applyAlignment="1" applyProtection="1">
      <alignment vertical="center"/>
      <protection locked="0"/>
    </xf>
    <xf numFmtId="164" fontId="4" fillId="2" borderId="12" xfId="1" applyNumberFormat="1" applyFont="1" applyFill="1" applyBorder="1" applyAlignment="1" applyProtection="1">
      <alignment vertical="center"/>
      <protection locked="0"/>
    </xf>
    <xf numFmtId="41" fontId="2" fillId="2" borderId="1" xfId="1" applyNumberFormat="1" applyFont="1" applyFill="1" applyBorder="1" applyAlignment="1" applyProtection="1">
      <alignment vertical="center"/>
      <protection locked="0"/>
    </xf>
    <xf numFmtId="166" fontId="2" fillId="2" borderId="1" xfId="1" applyNumberFormat="1" applyFont="1" applyFill="1" applyBorder="1" applyAlignment="1" applyProtection="1">
      <alignment vertical="center"/>
      <protection locked="0"/>
    </xf>
    <xf numFmtId="0" fontId="2" fillId="2" borderId="23" xfId="0" applyFont="1" applyFill="1" applyBorder="1" applyAlignment="1" applyProtection="1">
      <alignment horizontal="right" vertical="center" wrapText="1"/>
      <protection locked="0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2" borderId="23" xfId="0" applyFont="1" applyFill="1" applyBorder="1" applyAlignment="1" applyProtection="1">
      <alignment horizontal="right" vertical="center"/>
      <protection locked="0"/>
    </xf>
    <xf numFmtId="0" fontId="2" fillId="2" borderId="54" xfId="0" applyFont="1" applyFill="1" applyBorder="1" applyAlignment="1" applyProtection="1">
      <alignment vertical="center" wrapText="1"/>
      <protection locked="0"/>
    </xf>
    <xf numFmtId="164" fontId="2" fillId="2" borderId="57" xfId="1" applyNumberFormat="1" applyFont="1" applyFill="1" applyBorder="1" applyAlignment="1" applyProtection="1">
      <alignment vertical="center"/>
      <protection locked="0"/>
    </xf>
    <xf numFmtId="0" fontId="2" fillId="0" borderId="58" xfId="0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2" fillId="3" borderId="20" xfId="0" applyFont="1" applyFill="1" applyBorder="1" applyAlignment="1" applyProtection="1">
      <alignment horizontal="center" vertical="center"/>
      <protection locked="0"/>
    </xf>
    <xf numFmtId="0" fontId="4" fillId="2" borderId="59" xfId="0" applyNumberFormat="1" applyFont="1" applyFill="1" applyBorder="1" applyAlignment="1" applyProtection="1">
      <alignment horizontal="center" vertical="center"/>
      <protection locked="0"/>
    </xf>
    <xf numFmtId="0" fontId="4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vertical="center"/>
      <protection locked="0"/>
    </xf>
    <xf numFmtId="0" fontId="2" fillId="2" borderId="44" xfId="0" applyFont="1" applyFill="1" applyBorder="1" applyAlignment="1" applyProtection="1">
      <alignment vertical="center" wrapText="1"/>
      <protection locked="0"/>
    </xf>
    <xf numFmtId="164" fontId="2" fillId="2" borderId="30" xfId="1" applyNumberFormat="1" applyFont="1" applyFill="1" applyBorder="1" applyAlignment="1" applyProtection="1">
      <alignment vertical="center"/>
      <protection locked="0"/>
    </xf>
    <xf numFmtId="164" fontId="2" fillId="2" borderId="31" xfId="0" applyNumberFormat="1" applyFont="1" applyFill="1" applyBorder="1" applyAlignment="1" applyProtection="1">
      <alignment vertical="center"/>
      <protection locked="0"/>
    </xf>
    <xf numFmtId="0" fontId="2" fillId="2" borderId="48" xfId="0" applyFont="1" applyFill="1" applyBorder="1" applyAlignment="1" applyProtection="1">
      <alignment vertical="center" wrapText="1"/>
      <protection locked="0"/>
    </xf>
    <xf numFmtId="164" fontId="2" fillId="2" borderId="47" xfId="1" applyNumberFormat="1" applyFont="1" applyFill="1" applyBorder="1" applyAlignment="1" applyProtection="1">
      <alignment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60" xfId="0" applyFont="1" applyFill="1" applyBorder="1" applyAlignment="1" applyProtection="1">
      <alignment vertical="center" wrapText="1"/>
      <protection locked="0"/>
    </xf>
    <xf numFmtId="164" fontId="2" fillId="2" borderId="12" xfId="1" applyNumberFormat="1" applyFont="1" applyFill="1" applyBorder="1" applyAlignment="1" applyProtection="1">
      <alignment vertical="center"/>
      <protection locked="0"/>
    </xf>
    <xf numFmtId="164" fontId="2" fillId="2" borderId="59" xfId="1" applyNumberFormat="1" applyFont="1" applyFill="1" applyBorder="1" applyAlignment="1" applyProtection="1">
      <alignment vertical="center"/>
      <protection locked="0"/>
    </xf>
    <xf numFmtId="164" fontId="2" fillId="2" borderId="12" xfId="0" applyNumberFormat="1" applyFont="1" applyFill="1" applyBorder="1" applyAlignment="1" applyProtection="1">
      <alignment vertical="center"/>
      <protection locked="0"/>
    </xf>
    <xf numFmtId="164" fontId="2" fillId="2" borderId="11" xfId="1" applyNumberFormat="1" applyFont="1" applyFill="1" applyBorder="1" applyAlignment="1" applyProtection="1">
      <alignment vertical="center"/>
      <protection locked="0"/>
    </xf>
    <xf numFmtId="164" fontId="2" fillId="2" borderId="61" xfId="1" applyNumberFormat="1" applyFont="1" applyFill="1" applyBorder="1" applyAlignment="1" applyProtection="1">
      <alignment vertical="center"/>
      <protection locked="0"/>
    </xf>
    <xf numFmtId="164" fontId="2" fillId="2" borderId="43" xfId="0" applyNumberFormat="1" applyFont="1" applyFill="1" applyBorder="1" applyAlignment="1" applyProtection="1">
      <alignment vertical="center"/>
      <protection locked="0"/>
    </xf>
    <xf numFmtId="166" fontId="2" fillId="2" borderId="20" xfId="1" applyNumberFormat="1" applyFont="1" applyFill="1" applyBorder="1" applyAlignment="1" applyProtection="1">
      <alignment vertical="center"/>
      <protection locked="0"/>
    </xf>
    <xf numFmtId="0" fontId="2" fillId="2" borderId="29" xfId="0" applyFont="1" applyFill="1" applyBorder="1" applyAlignment="1" applyProtection="1">
      <alignment vertical="center"/>
      <protection locked="0"/>
    </xf>
    <xf numFmtId="0" fontId="2" fillId="2" borderId="20" xfId="0" applyFont="1" applyFill="1" applyBorder="1" applyAlignment="1" applyProtection="1">
      <alignment vertical="center"/>
      <protection locked="0"/>
    </xf>
    <xf numFmtId="167" fontId="2" fillId="0" borderId="62" xfId="0" applyNumberFormat="1" applyFont="1" applyBorder="1" applyAlignment="1">
      <alignment horizontal="right" vertical="center" wrapText="1" indent="1" readingOrder="2"/>
    </xf>
    <xf numFmtId="3" fontId="2" fillId="2" borderId="54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48" xfId="1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distributed"/>
      <protection locked="0"/>
    </xf>
    <xf numFmtId="0" fontId="2" fillId="2" borderId="3" xfId="0" applyFont="1" applyFill="1" applyBorder="1" applyAlignment="1" applyProtection="1">
      <alignment horizontal="center" vertical="distributed"/>
      <protection locked="0"/>
    </xf>
    <xf numFmtId="0" fontId="2" fillId="2" borderId="63" xfId="0" applyFont="1" applyFill="1" applyBorder="1" applyAlignment="1" applyProtection="1">
      <alignment horizontal="left" vertical="distributed"/>
      <protection locked="0"/>
    </xf>
    <xf numFmtId="164" fontId="2" fillId="2" borderId="5" xfId="1" applyNumberFormat="1" applyFont="1" applyFill="1" applyBorder="1" applyAlignment="1" applyProtection="1">
      <alignment horizontal="right" vertical="center"/>
      <protection locked="0"/>
    </xf>
    <xf numFmtId="166" fontId="2" fillId="2" borderId="3" xfId="1" applyNumberFormat="1" applyFont="1" applyFill="1" applyBorder="1" applyAlignment="1" applyProtection="1">
      <alignment horizontal="right" vertical="distributed"/>
      <protection locked="0"/>
    </xf>
    <xf numFmtId="164" fontId="2" fillId="2" borderId="64" xfId="1" applyNumberFormat="1" applyFont="1" applyFill="1" applyBorder="1" applyAlignment="1" applyProtection="1">
      <alignment horizontal="right" vertical="center"/>
      <protection locked="0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2" borderId="65" xfId="1" applyNumberFormat="1" applyFont="1" applyFill="1" applyBorder="1" applyAlignment="1" applyProtection="1">
      <alignment horizontal="right" vertical="center"/>
      <protection locked="0"/>
    </xf>
    <xf numFmtId="164" fontId="2" fillId="2" borderId="66" xfId="0" applyNumberFormat="1" applyFont="1" applyFill="1" applyBorder="1" applyAlignment="1" applyProtection="1">
      <alignment horizontal="right" vertical="distributed"/>
      <protection locked="0"/>
    </xf>
    <xf numFmtId="164" fontId="2" fillId="2" borderId="2" xfId="0" applyNumberFormat="1" applyFont="1" applyFill="1" applyBorder="1" applyAlignment="1" applyProtection="1">
      <alignment horizontal="right" vertical="distributed"/>
      <protection locked="0"/>
    </xf>
    <xf numFmtId="164" fontId="2" fillId="2" borderId="3" xfId="0" applyNumberFormat="1" applyFont="1" applyFill="1" applyBorder="1" applyAlignment="1" applyProtection="1">
      <alignment horizontal="right"/>
      <protection locked="0"/>
    </xf>
    <xf numFmtId="164" fontId="2" fillId="2" borderId="3" xfId="1" applyNumberFormat="1" applyFont="1" applyFill="1" applyBorder="1" applyAlignment="1" applyProtection="1">
      <alignment horizontal="right" vertical="center"/>
      <protection locked="0"/>
    </xf>
    <xf numFmtId="0" fontId="2" fillId="2" borderId="3" xfId="0" applyFont="1" applyFill="1" applyBorder="1" applyAlignment="1" applyProtection="1">
      <alignment horizontal="right"/>
      <protection locked="0"/>
    </xf>
    <xf numFmtId="3" fontId="2" fillId="2" borderId="3" xfId="0" applyNumberFormat="1" applyFont="1" applyFill="1" applyBorder="1" applyAlignment="1" applyProtection="1">
      <alignment horizontal="right" vertical="distributed"/>
      <protection locked="0"/>
    </xf>
    <xf numFmtId="164" fontId="2" fillId="2" borderId="63" xfId="1" applyNumberFormat="1" applyFont="1" applyFill="1" applyBorder="1" applyAlignment="1" applyProtection="1">
      <alignment horizontal="right" vertical="center"/>
      <protection locked="0"/>
    </xf>
    <xf numFmtId="0" fontId="2" fillId="2" borderId="66" xfId="0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164" fontId="2" fillId="2" borderId="3" xfId="1" applyNumberFormat="1" applyFont="1" applyFill="1" applyBorder="1" applyAlignment="1" applyProtection="1">
      <alignment vertical="center"/>
      <protection locked="0"/>
    </xf>
    <xf numFmtId="0" fontId="2" fillId="2" borderId="3" xfId="0" applyFont="1" applyFill="1" applyBorder="1" applyProtection="1">
      <protection locked="0"/>
    </xf>
    <xf numFmtId="164" fontId="2" fillId="2" borderId="67" xfId="1" applyNumberFormat="1" applyFont="1" applyFill="1" applyBorder="1" applyAlignment="1" applyProtection="1">
      <alignment vertical="center"/>
      <protection locked="0"/>
    </xf>
    <xf numFmtId="0" fontId="2" fillId="2" borderId="46" xfId="0" applyFont="1" applyFill="1" applyBorder="1" applyAlignment="1" applyProtection="1">
      <alignment horizontal="center" vertical="distributed"/>
      <protection locked="0"/>
    </xf>
    <xf numFmtId="0" fontId="2" fillId="2" borderId="1" xfId="0" applyFont="1" applyFill="1" applyBorder="1" applyAlignment="1" applyProtection="1">
      <alignment horizontal="center" vertical="distributed"/>
      <protection locked="0"/>
    </xf>
    <xf numFmtId="0" fontId="2" fillId="2" borderId="48" xfId="0" applyFont="1" applyFill="1" applyBorder="1" applyAlignment="1" applyProtection="1">
      <alignment horizontal="left" vertical="distributed"/>
      <protection locked="0"/>
    </xf>
    <xf numFmtId="164" fontId="2" fillId="2" borderId="23" xfId="1" applyNumberFormat="1" applyFont="1" applyFill="1" applyBorder="1" applyAlignment="1" applyProtection="1">
      <alignment horizontal="right" vertical="center"/>
      <protection locked="0"/>
    </xf>
    <xf numFmtId="166" fontId="2" fillId="2" borderId="1" xfId="1" applyNumberFormat="1" applyFont="1" applyFill="1" applyBorder="1" applyAlignment="1" applyProtection="1">
      <alignment horizontal="right" vertical="distributed"/>
      <protection locked="0"/>
    </xf>
    <xf numFmtId="164" fontId="2" fillId="2" borderId="55" xfId="1" applyNumberFormat="1" applyFont="1" applyFill="1" applyBorder="1" applyAlignment="1" applyProtection="1">
      <alignment horizontal="right" vertical="center"/>
      <protection locked="0"/>
    </xf>
    <xf numFmtId="164" fontId="2" fillId="2" borderId="23" xfId="0" applyNumberFormat="1" applyFont="1" applyFill="1" applyBorder="1" applyAlignment="1" applyProtection="1">
      <alignment horizontal="right" vertical="center"/>
      <protection locked="0"/>
    </xf>
    <xf numFmtId="164" fontId="2" fillId="2" borderId="47" xfId="1" applyNumberFormat="1" applyFont="1" applyFill="1" applyBorder="1" applyAlignment="1" applyProtection="1">
      <alignment horizontal="right" vertical="center"/>
      <protection locked="0"/>
    </xf>
    <xf numFmtId="164" fontId="2" fillId="2" borderId="49" xfId="0" applyNumberFormat="1" applyFont="1" applyFill="1" applyBorder="1" applyAlignment="1" applyProtection="1">
      <alignment horizontal="right" vertical="distributed"/>
      <protection locked="0"/>
    </xf>
    <xf numFmtId="164" fontId="2" fillId="2" borderId="46" xfId="0" applyNumberFormat="1" applyFont="1" applyFill="1" applyBorder="1" applyAlignment="1" applyProtection="1">
      <alignment horizontal="right" vertical="distributed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164" fontId="2" fillId="2" borderId="1" xfId="1" applyNumberFormat="1" applyFont="1" applyFill="1" applyBorder="1" applyAlignment="1" applyProtection="1">
      <alignment horizontal="right" vertic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3" fontId="2" fillId="2" borderId="1" xfId="0" applyNumberFormat="1" applyFont="1" applyFill="1" applyBorder="1" applyAlignment="1" applyProtection="1">
      <alignment horizontal="right" vertical="distributed"/>
      <protection locked="0"/>
    </xf>
    <xf numFmtId="164" fontId="2" fillId="2" borderId="48" xfId="1" applyNumberFormat="1" applyFont="1" applyFill="1" applyBorder="1" applyAlignment="1" applyProtection="1">
      <alignment horizontal="right" vertical="center"/>
      <protection locked="0"/>
    </xf>
    <xf numFmtId="0" fontId="2" fillId="2" borderId="49" xfId="0" applyFont="1" applyFill="1" applyBorder="1" applyAlignment="1" applyProtection="1">
      <alignment horizontal="right"/>
      <protection locked="0"/>
    </xf>
    <xf numFmtId="0" fontId="2" fillId="2" borderId="46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28" xfId="0" applyFont="1" applyFill="1" applyBorder="1" applyAlignment="1" applyProtection="1">
      <alignment horizontal="center" vertical="distributed"/>
      <protection locked="0"/>
    </xf>
    <xf numFmtId="0" fontId="2" fillId="2" borderId="29" xfId="0" applyFont="1" applyFill="1" applyBorder="1" applyAlignment="1" applyProtection="1">
      <alignment horizontal="center" vertical="distributed"/>
      <protection locked="0"/>
    </xf>
    <xf numFmtId="0" fontId="2" fillId="2" borderId="44" xfId="0" applyFont="1" applyFill="1" applyBorder="1" applyAlignment="1" applyProtection="1">
      <alignment horizontal="left" vertical="distributed"/>
      <protection locked="0"/>
    </xf>
    <xf numFmtId="164" fontId="2" fillId="2" borderId="31" xfId="1" applyNumberFormat="1" applyFont="1" applyFill="1" applyBorder="1" applyAlignment="1" applyProtection="1">
      <alignment horizontal="right" vertical="center"/>
      <protection locked="0"/>
    </xf>
    <xf numFmtId="166" fontId="2" fillId="2" borderId="29" xfId="1" applyNumberFormat="1" applyFont="1" applyFill="1" applyBorder="1" applyAlignment="1" applyProtection="1">
      <alignment horizontal="right" vertical="distributed"/>
      <protection locked="0"/>
    </xf>
    <xf numFmtId="164" fontId="2" fillId="2" borderId="68" xfId="1" applyNumberFormat="1" applyFont="1" applyFill="1" applyBorder="1" applyAlignment="1" applyProtection="1">
      <alignment horizontal="right" vertical="center"/>
      <protection locked="0"/>
    </xf>
    <xf numFmtId="164" fontId="2" fillId="2" borderId="31" xfId="0" applyNumberFormat="1" applyFont="1" applyFill="1" applyBorder="1" applyAlignment="1" applyProtection="1">
      <alignment horizontal="right" vertical="center"/>
      <protection locked="0"/>
    </xf>
    <xf numFmtId="164" fontId="2" fillId="2" borderId="30" xfId="1" applyNumberFormat="1" applyFont="1" applyFill="1" applyBorder="1" applyAlignment="1" applyProtection="1">
      <alignment horizontal="right" vertical="center"/>
      <protection locked="0"/>
    </xf>
    <xf numFmtId="164" fontId="2" fillId="2" borderId="35" xfId="0" applyNumberFormat="1" applyFont="1" applyFill="1" applyBorder="1" applyAlignment="1" applyProtection="1">
      <alignment horizontal="right" vertical="distributed"/>
      <protection locked="0"/>
    </xf>
    <xf numFmtId="164" fontId="2" fillId="2" borderId="28" xfId="0" applyNumberFormat="1" applyFont="1" applyFill="1" applyBorder="1" applyAlignment="1" applyProtection="1">
      <alignment horizontal="right" vertical="distributed"/>
      <protection locked="0"/>
    </xf>
    <xf numFmtId="164" fontId="2" fillId="2" borderId="29" xfId="0" applyNumberFormat="1" applyFont="1" applyFill="1" applyBorder="1" applyAlignment="1" applyProtection="1">
      <alignment horizontal="right"/>
      <protection locked="0"/>
    </xf>
    <xf numFmtId="164" fontId="2" fillId="2" borderId="29" xfId="1" applyNumberFormat="1" applyFont="1" applyFill="1" applyBorder="1" applyAlignment="1" applyProtection="1">
      <alignment horizontal="right" vertical="center"/>
      <protection locked="0"/>
    </xf>
    <xf numFmtId="0" fontId="2" fillId="2" borderId="29" xfId="0" applyFont="1" applyFill="1" applyBorder="1" applyAlignment="1" applyProtection="1">
      <alignment horizontal="right"/>
      <protection locked="0"/>
    </xf>
    <xf numFmtId="3" fontId="2" fillId="2" borderId="29" xfId="0" applyNumberFormat="1" applyFont="1" applyFill="1" applyBorder="1" applyAlignment="1" applyProtection="1">
      <alignment horizontal="right" vertical="distributed"/>
      <protection locked="0"/>
    </xf>
    <xf numFmtId="164" fontId="2" fillId="2" borderId="44" xfId="1" applyNumberFormat="1" applyFont="1" applyFill="1" applyBorder="1" applyAlignment="1" applyProtection="1">
      <alignment horizontal="right" vertical="center"/>
      <protection locked="0"/>
    </xf>
    <xf numFmtId="0" fontId="2" fillId="2" borderId="35" xfId="0" applyFont="1" applyFill="1" applyBorder="1" applyAlignment="1" applyProtection="1">
      <alignment horizontal="right"/>
      <protection locked="0"/>
    </xf>
    <xf numFmtId="0" fontId="2" fillId="2" borderId="28" xfId="0" applyFont="1" applyFill="1" applyBorder="1" applyAlignment="1" applyProtection="1">
      <alignment horizontal="right"/>
      <protection locked="0"/>
    </xf>
    <xf numFmtId="0" fontId="2" fillId="2" borderId="29" xfId="0" applyFont="1" applyFill="1" applyBorder="1" applyProtection="1">
      <protection locked="0"/>
    </xf>
    <xf numFmtId="0" fontId="2" fillId="2" borderId="23" xfId="0" applyFont="1" applyFill="1" applyBorder="1" applyAlignment="1" applyProtection="1">
      <alignment wrapText="1"/>
      <protection locked="0"/>
    </xf>
    <xf numFmtId="164" fontId="2" fillId="2" borderId="42" xfId="1" applyNumberFormat="1" applyFont="1" applyFill="1" applyBorder="1" applyAlignment="1" applyProtection="1">
      <alignment vertical="center"/>
      <protection locked="0"/>
    </xf>
    <xf numFmtId="0" fontId="2" fillId="2" borderId="47" xfId="0" applyFont="1" applyFill="1" applyBorder="1" applyAlignment="1" applyProtection="1">
      <alignment vertical="center" wrapText="1" readingOrder="2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49" xfId="0" applyNumberFormat="1" applyFont="1" applyFill="1" applyBorder="1" applyAlignment="1" applyProtection="1">
      <alignment vertical="distributed"/>
      <protection locked="0"/>
    </xf>
    <xf numFmtId="1" fontId="2" fillId="2" borderId="46" xfId="0" applyNumberFormat="1" applyFont="1" applyFill="1" applyBorder="1" applyAlignment="1" applyProtection="1">
      <alignment vertical="distributed"/>
      <protection locked="0"/>
    </xf>
    <xf numFmtId="0" fontId="2" fillId="2" borderId="49" xfId="0" applyFont="1" applyFill="1" applyBorder="1" applyAlignment="1" applyProtection="1">
      <alignment vertical="distributed"/>
      <protection locked="0"/>
    </xf>
    <xf numFmtId="0" fontId="2" fillId="2" borderId="46" xfId="0" applyFont="1" applyFill="1" applyBorder="1" applyAlignment="1" applyProtection="1">
      <alignment vertical="distributed"/>
      <protection locked="0"/>
    </xf>
    <xf numFmtId="0" fontId="2" fillId="2" borderId="46" xfId="0" applyFont="1" applyFill="1" applyBorder="1" applyAlignment="1" applyProtection="1">
      <alignment horizontal="center"/>
      <protection locked="0"/>
    </xf>
    <xf numFmtId="3" fontId="2" fillId="2" borderId="1" xfId="0" applyNumberFormat="1" applyFont="1" applyFill="1" applyBorder="1" applyAlignment="1" applyProtection="1">
      <alignment vertical="distributed"/>
      <protection locked="0"/>
    </xf>
    <xf numFmtId="0" fontId="2" fillId="2" borderId="46" xfId="0" applyFont="1" applyFill="1" applyBorder="1" applyProtection="1">
      <protection locked="0"/>
    </xf>
    <xf numFmtId="0" fontId="2" fillId="2" borderId="23" xfId="0" applyFont="1" applyFill="1" applyBorder="1" applyProtection="1">
      <protection locked="0"/>
    </xf>
    <xf numFmtId="0" fontId="2" fillId="2" borderId="28" xfId="0" applyFont="1" applyFill="1" applyBorder="1" applyAlignment="1" applyProtection="1">
      <alignment horizontal="center"/>
      <protection locked="0"/>
    </xf>
    <xf numFmtId="0" fontId="2" fillId="2" borderId="29" xfId="0" applyFont="1" applyFill="1" applyBorder="1" applyAlignment="1" applyProtection="1">
      <alignment horizontal="center"/>
      <protection locked="0"/>
    </xf>
    <xf numFmtId="0" fontId="2" fillId="2" borderId="44" xfId="0" applyFont="1" applyFill="1" applyBorder="1" applyAlignment="1" applyProtection="1">
      <alignment wrapText="1"/>
      <protection locked="0"/>
    </xf>
    <xf numFmtId="164" fontId="2" fillId="2" borderId="68" xfId="1" applyNumberFormat="1" applyFont="1" applyFill="1" applyBorder="1" applyAlignment="1" applyProtection="1">
      <alignment vertical="center"/>
      <protection locked="0"/>
    </xf>
    <xf numFmtId="1" fontId="2" fillId="2" borderId="28" xfId="0" applyNumberFormat="1" applyFont="1" applyFill="1" applyBorder="1" applyAlignment="1" applyProtection="1">
      <alignment vertical="distributed"/>
      <protection locked="0"/>
    </xf>
    <xf numFmtId="0" fontId="2" fillId="2" borderId="35" xfId="0" applyFont="1" applyFill="1" applyBorder="1" applyProtection="1">
      <protection locked="0"/>
    </xf>
    <xf numFmtId="0" fontId="2" fillId="2" borderId="28" xfId="0" applyFont="1" applyFill="1" applyBorder="1" applyProtection="1">
      <protection locked="0"/>
    </xf>
    <xf numFmtId="0" fontId="2" fillId="2" borderId="48" xfId="0" applyFont="1" applyFill="1" applyBorder="1" applyAlignment="1" applyProtection="1">
      <alignment horizontal="right"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49" xfId="0" applyFont="1" applyFill="1" applyBorder="1" applyProtection="1">
      <protection locked="0"/>
    </xf>
    <xf numFmtId="49" fontId="2" fillId="2" borderId="23" xfId="0" applyNumberFormat="1" applyFont="1" applyFill="1" applyBorder="1" applyAlignment="1" applyProtection="1">
      <alignment horizontal="right" wrapText="1"/>
      <protection locked="0"/>
    </xf>
    <xf numFmtId="0" fontId="2" fillId="2" borderId="48" xfId="0" applyFont="1" applyFill="1" applyBorder="1" applyAlignment="1" applyProtection="1">
      <alignment horizontal="right"/>
      <protection locked="0"/>
    </xf>
    <xf numFmtId="41" fontId="2" fillId="2" borderId="49" xfId="1" applyNumberFormat="1" applyFont="1" applyFill="1" applyBorder="1" applyAlignment="1" applyProtection="1">
      <alignment vertical="distributed"/>
      <protection locked="0"/>
    </xf>
    <xf numFmtId="41" fontId="2" fillId="2" borderId="46" xfId="1" applyNumberFormat="1" applyFont="1" applyFill="1" applyBorder="1" applyAlignment="1" applyProtection="1">
      <alignment vertical="distributed"/>
      <protection locked="0"/>
    </xf>
    <xf numFmtId="0" fontId="2" fillId="2" borderId="51" xfId="0" applyFont="1" applyFill="1" applyBorder="1" applyAlignment="1" applyProtection="1">
      <alignment horizontal="center"/>
      <protection locked="0"/>
    </xf>
    <xf numFmtId="0" fontId="2" fillId="2" borderId="36" xfId="0" applyFont="1" applyFill="1" applyBorder="1" applyAlignment="1" applyProtection="1">
      <alignment horizontal="center"/>
      <protection locked="0"/>
    </xf>
    <xf numFmtId="0" fontId="2" fillId="2" borderId="33" xfId="0" applyFont="1" applyFill="1" applyBorder="1" applyAlignment="1" applyProtection="1">
      <alignment horizontal="right"/>
      <protection locked="0"/>
    </xf>
    <xf numFmtId="0" fontId="2" fillId="2" borderId="36" xfId="0" applyFont="1" applyFill="1" applyBorder="1" applyProtection="1">
      <protection locked="0"/>
    </xf>
    <xf numFmtId="164" fontId="2" fillId="2" borderId="58" xfId="1" applyNumberFormat="1" applyFont="1" applyFill="1" applyBorder="1" applyAlignment="1" applyProtection="1">
      <alignment vertical="center"/>
      <protection locked="0"/>
    </xf>
    <xf numFmtId="164" fontId="2" fillId="2" borderId="34" xfId="0" applyNumberFormat="1" applyFont="1" applyFill="1" applyBorder="1" applyAlignment="1" applyProtection="1">
      <alignment vertical="center"/>
      <protection locked="0"/>
    </xf>
    <xf numFmtId="41" fontId="2" fillId="2" borderId="52" xfId="1" applyNumberFormat="1" applyFont="1" applyFill="1" applyBorder="1" applyAlignment="1" applyProtection="1">
      <alignment vertical="distributed"/>
      <protection locked="0"/>
    </xf>
    <xf numFmtId="41" fontId="2" fillId="2" borderId="51" xfId="1" applyNumberFormat="1" applyFont="1" applyFill="1" applyBorder="1" applyAlignment="1" applyProtection="1">
      <alignment vertical="distributed"/>
      <protection locked="0"/>
    </xf>
    <xf numFmtId="0" fontId="2" fillId="2" borderId="34" xfId="0" applyFont="1" applyFill="1" applyBorder="1" applyAlignment="1" applyProtection="1">
      <alignment wrapText="1"/>
      <protection locked="0"/>
    </xf>
    <xf numFmtId="0" fontId="4" fillId="2" borderId="38" xfId="0" applyNumberFormat="1" applyFont="1" applyFill="1" applyBorder="1" applyAlignment="1" applyProtection="1">
      <alignment horizontal="center" vertical="center"/>
      <protection locked="0"/>
    </xf>
    <xf numFmtId="164" fontId="4" fillId="2" borderId="38" xfId="1" applyNumberFormat="1" applyFont="1" applyFill="1" applyBorder="1" applyAlignment="1" applyProtection="1">
      <alignment vertical="center"/>
      <protection locked="0"/>
    </xf>
    <xf numFmtId="0" fontId="2" fillId="2" borderId="40" xfId="0" applyFont="1" applyFill="1" applyBorder="1" applyAlignment="1" applyProtection="1">
      <alignment vertical="center"/>
      <protection locked="0"/>
    </xf>
    <xf numFmtId="0" fontId="2" fillId="2" borderId="51" xfId="0" applyNumberFormat="1" applyFont="1" applyFill="1" applyBorder="1" applyAlignment="1" applyProtection="1">
      <alignment horizontal="center" vertical="center"/>
      <protection locked="0"/>
    </xf>
    <xf numFmtId="0" fontId="2" fillId="2" borderId="36" xfId="0" applyNumberFormat="1" applyFont="1" applyFill="1" applyBorder="1" applyAlignment="1" applyProtection="1">
      <alignment horizontal="center" vertical="center"/>
      <protection locked="0"/>
    </xf>
    <xf numFmtId="0" fontId="2" fillId="2" borderId="3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5" xfId="1" applyNumberFormat="1" applyFont="1" applyFill="1" applyBorder="1" applyAlignment="1" applyProtection="1">
      <alignment vertical="center"/>
      <protection locked="0"/>
    </xf>
    <xf numFmtId="164" fontId="2" fillId="2" borderId="0" xfId="1" applyNumberFormat="1" applyFont="1" applyFill="1" applyBorder="1" applyAlignment="1" applyProtection="1">
      <alignment vertical="center"/>
      <protection locked="0"/>
    </xf>
    <xf numFmtId="0" fontId="2" fillId="2" borderId="34" xfId="0" applyFont="1" applyFill="1" applyBorder="1" applyAlignment="1" applyProtection="1">
      <alignment vertical="center" wrapText="1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3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29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1" xfId="0" applyFont="1" applyFill="1" applyBorder="1" applyAlignment="1" applyProtection="1">
      <alignment vertical="center" wrapText="1" readingOrder="2"/>
      <protection locked="0"/>
    </xf>
    <xf numFmtId="0" fontId="2" fillId="2" borderId="46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vertical="center"/>
      <protection locked="0"/>
    </xf>
    <xf numFmtId="0" fontId="2" fillId="2" borderId="17" xfId="0" applyFont="1" applyFill="1" applyBorder="1" applyAlignment="1">
      <alignment vertical="center"/>
    </xf>
    <xf numFmtId="0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3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53" xfId="1" applyNumberFormat="1" applyFont="1" applyFill="1" applyBorder="1" applyAlignment="1" applyProtection="1">
      <alignment vertical="center"/>
      <protection locked="0"/>
    </xf>
    <xf numFmtId="0" fontId="2" fillId="2" borderId="20" xfId="0" applyFont="1" applyFill="1" applyBorder="1" applyAlignment="1">
      <alignment vertical="center"/>
    </xf>
    <xf numFmtId="0" fontId="4" fillId="2" borderId="59" xfId="0" applyNumberFormat="1" applyFont="1" applyFill="1" applyBorder="1" applyAlignment="1" applyProtection="1">
      <alignment horizontal="center" vertical="center"/>
      <protection locked="0"/>
    </xf>
    <xf numFmtId="164" fontId="4" fillId="2" borderId="69" xfId="1" applyNumberFormat="1" applyFont="1" applyFill="1" applyBorder="1" applyAlignment="1" applyProtection="1">
      <alignment vertical="center"/>
      <protection locked="0"/>
    </xf>
    <xf numFmtId="164" fontId="4" fillId="2" borderId="11" xfId="1" applyNumberFormat="1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center" vertical="distributed"/>
      <protection locked="0"/>
    </xf>
    <xf numFmtId="0" fontId="2" fillId="2" borderId="48" xfId="0" applyFont="1" applyFill="1" applyBorder="1" applyAlignment="1" applyProtection="1">
      <alignment horizontal="right" vertical="center" wrapText="1"/>
      <protection locked="0"/>
    </xf>
    <xf numFmtId="166" fontId="2" fillId="2" borderId="1" xfId="1" applyNumberFormat="1" applyFont="1" applyFill="1" applyBorder="1" applyAlignment="1" applyProtection="1">
      <alignment vertical="distributed"/>
      <protection locked="0"/>
    </xf>
    <xf numFmtId="164" fontId="2" fillId="2" borderId="49" xfId="1" applyNumberFormat="1" applyFont="1" applyFill="1" applyBorder="1" applyAlignment="1" applyProtection="1">
      <alignment vertical="distributed"/>
      <protection locked="0"/>
    </xf>
    <xf numFmtId="164" fontId="2" fillId="2" borderId="23" xfId="1" applyNumberFormat="1" applyFont="1" applyFill="1" applyBorder="1" applyAlignment="1" applyProtection="1">
      <alignment vertical="distributed"/>
      <protection locked="0"/>
    </xf>
    <xf numFmtId="164" fontId="2" fillId="2" borderId="29" xfId="1" applyNumberFormat="1" applyFont="1" applyFill="1" applyBorder="1" applyAlignment="1" applyProtection="1">
      <alignment vertical="distributed"/>
      <protection locked="0"/>
    </xf>
    <xf numFmtId="164" fontId="2" fillId="2" borderId="31" xfId="1" applyNumberFormat="1" applyFont="1" applyFill="1" applyBorder="1" applyAlignment="1" applyProtection="1">
      <alignment vertical="distributed"/>
      <protection locked="0"/>
    </xf>
    <xf numFmtId="164" fontId="2" fillId="2" borderId="68" xfId="1" applyNumberFormat="1" applyFont="1" applyFill="1" applyBorder="1" applyAlignment="1" applyProtection="1">
      <alignment vertical="distributed"/>
      <protection locked="0"/>
    </xf>
    <xf numFmtId="164" fontId="2" fillId="2" borderId="23" xfId="0" applyNumberFormat="1" applyFont="1" applyFill="1" applyBorder="1" applyAlignment="1" applyProtection="1">
      <alignment vertical="distributed"/>
      <protection locked="0"/>
    </xf>
    <xf numFmtId="164" fontId="2" fillId="2" borderId="47" xfId="1" applyNumberFormat="1" applyFont="1" applyFill="1" applyBorder="1" applyAlignment="1" applyProtection="1">
      <alignment vertical="distributed"/>
      <protection locked="0"/>
    </xf>
    <xf numFmtId="41" fontId="2" fillId="2" borderId="28" xfId="1" applyNumberFormat="1" applyFont="1" applyFill="1" applyBorder="1" applyAlignment="1" applyProtection="1">
      <alignment vertical="distributed"/>
      <protection locked="0"/>
    </xf>
    <xf numFmtId="0" fontId="2" fillId="2" borderId="29" xfId="0" applyFont="1" applyFill="1" applyBorder="1" applyAlignment="1" applyProtection="1">
      <alignment vertical="distributed"/>
      <protection locked="0"/>
    </xf>
    <xf numFmtId="164" fontId="2" fillId="2" borderId="1" xfId="1" applyNumberFormat="1" applyFont="1" applyFill="1" applyBorder="1" applyAlignment="1" applyProtection="1">
      <alignment vertical="distributed"/>
      <protection locked="0"/>
    </xf>
    <xf numFmtId="164" fontId="2" fillId="2" borderId="1" xfId="1" applyNumberFormat="1" applyFont="1" applyFill="1" applyBorder="1" applyAlignment="1" applyProtection="1">
      <alignment horizontal="right" vertical="distributed"/>
      <protection locked="0"/>
    </xf>
    <xf numFmtId="164" fontId="2" fillId="2" borderId="50" xfId="1" applyNumberFormat="1" applyFont="1" applyFill="1" applyBorder="1" applyAlignment="1" applyProtection="1">
      <alignment vertical="distributed"/>
      <protection locked="0"/>
    </xf>
    <xf numFmtId="164" fontId="2" fillId="2" borderId="35" xfId="1" applyNumberFormat="1" applyFont="1" applyFill="1" applyBorder="1" applyAlignment="1" applyProtection="1">
      <alignment vertical="distributed"/>
      <protection locked="0"/>
    </xf>
    <xf numFmtId="0" fontId="2" fillId="2" borderId="28" xfId="0" applyFont="1" applyFill="1" applyBorder="1" applyAlignment="1" applyProtection="1">
      <alignment vertical="distributed"/>
      <protection locked="0"/>
    </xf>
    <xf numFmtId="0" fontId="2" fillId="2" borderId="1" xfId="0" applyFont="1" applyFill="1" applyBorder="1" applyAlignment="1" applyProtection="1">
      <alignment vertical="distributed"/>
      <protection locked="0"/>
    </xf>
    <xf numFmtId="164" fontId="2" fillId="2" borderId="48" xfId="1" applyNumberFormat="1" applyFont="1" applyFill="1" applyBorder="1" applyAlignment="1" applyProtection="1">
      <alignment vertical="distributed"/>
      <protection locked="0"/>
    </xf>
    <xf numFmtId="0" fontId="2" fillId="2" borderId="31" xfId="0" applyFont="1" applyFill="1" applyBorder="1" applyAlignment="1" applyProtection="1">
      <alignment vertical="distributed" wrapText="1"/>
      <protection locked="0"/>
    </xf>
    <xf numFmtId="0" fontId="2" fillId="2" borderId="19" xfId="0" applyFont="1" applyFill="1" applyBorder="1" applyAlignment="1" applyProtection="1">
      <alignment horizontal="center" vertical="distributed"/>
      <protection locked="0"/>
    </xf>
    <xf numFmtId="0" fontId="2" fillId="2" borderId="50" xfId="0" applyFont="1" applyFill="1" applyBorder="1" applyAlignment="1" applyProtection="1">
      <alignment horizontal="left" vertical="distributed"/>
      <protection locked="0"/>
    </xf>
    <xf numFmtId="41" fontId="2" fillId="2" borderId="1" xfId="1" applyNumberFormat="1" applyFont="1" applyFill="1" applyBorder="1" applyAlignment="1" applyProtection="1">
      <alignment vertical="distributed"/>
      <protection locked="0"/>
    </xf>
    <xf numFmtId="164" fontId="2" fillId="2" borderId="55" xfId="1" applyNumberFormat="1" applyFont="1" applyFill="1" applyBorder="1" applyProtection="1">
      <protection locked="0"/>
    </xf>
    <xf numFmtId="164" fontId="2" fillId="2" borderId="23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58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distributed"/>
      <protection locked="0"/>
    </xf>
    <xf numFmtId="0" fontId="2" fillId="2" borderId="10" xfId="0" applyFont="1" applyFill="1" applyBorder="1" applyAlignment="1" applyProtection="1">
      <alignment horizontal="center" vertical="distributed"/>
      <protection locked="0"/>
    </xf>
    <xf numFmtId="0" fontId="2" fillId="2" borderId="61" xfId="0" applyFont="1" applyFill="1" applyBorder="1" applyAlignment="1" applyProtection="1">
      <alignment horizontal="left" vertical="distributed"/>
      <protection locked="0"/>
    </xf>
    <xf numFmtId="41" fontId="2" fillId="2" borderId="10" xfId="1" applyNumberFormat="1" applyFont="1" applyFill="1" applyBorder="1" applyAlignment="1" applyProtection="1">
      <alignment vertical="distributed"/>
      <protection locked="0"/>
    </xf>
    <xf numFmtId="164" fontId="2" fillId="2" borderId="69" xfId="1" applyNumberFormat="1" applyFont="1" applyFill="1" applyBorder="1" applyAlignment="1" applyProtection="1">
      <alignment vertical="center"/>
      <protection locked="0"/>
    </xf>
    <xf numFmtId="41" fontId="2" fillId="2" borderId="70" xfId="1" applyNumberFormat="1" applyFont="1" applyFill="1" applyBorder="1" applyAlignment="1" applyProtection="1">
      <alignment vertical="distributed"/>
      <protection locked="0"/>
    </xf>
    <xf numFmtId="41" fontId="2" fillId="2" borderId="9" xfId="1" applyNumberFormat="1" applyFont="1" applyFill="1" applyBorder="1" applyAlignment="1" applyProtection="1">
      <alignment vertical="distributed"/>
      <protection locked="0"/>
    </xf>
    <xf numFmtId="0" fontId="2" fillId="2" borderId="10" xfId="0" applyFont="1" applyFill="1" applyBorder="1" applyProtection="1">
      <protection locked="0"/>
    </xf>
    <xf numFmtId="164" fontId="2" fillId="2" borderId="10" xfId="1" applyNumberFormat="1" applyFont="1" applyFill="1" applyBorder="1" applyAlignment="1" applyProtection="1">
      <alignment vertical="distributed"/>
      <protection locked="0"/>
    </xf>
    <xf numFmtId="3" fontId="2" fillId="2" borderId="10" xfId="0" applyNumberFormat="1" applyFont="1" applyFill="1" applyBorder="1" applyAlignment="1" applyProtection="1">
      <alignment vertical="distributed"/>
      <protection locked="0"/>
    </xf>
    <xf numFmtId="164" fontId="2" fillId="2" borderId="69" xfId="1" applyNumberFormat="1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164" fontId="2" fillId="2" borderId="60" xfId="1" applyNumberFormat="1" applyFont="1" applyFill="1" applyBorder="1" applyAlignment="1" applyProtection="1">
      <alignment vertical="center"/>
      <protection locked="0"/>
    </xf>
    <xf numFmtId="164" fontId="2" fillId="2" borderId="12" xfId="1" applyNumberFormat="1" applyFont="1" applyFill="1" applyBorder="1" applyAlignment="1" applyProtection="1">
      <alignment horizontal="right" vertical="center" wrapText="1"/>
      <protection locked="0"/>
    </xf>
    <xf numFmtId="164" fontId="2" fillId="2" borderId="50" xfId="1" applyNumberFormat="1" applyFont="1" applyFill="1" applyBorder="1" applyAlignment="1" applyProtection="1">
      <alignment horizontal="right" vertical="center" wrapText="1"/>
      <protection locked="0"/>
    </xf>
    <xf numFmtId="0" fontId="2" fillId="4" borderId="58" xfId="0" applyFont="1" applyFill="1" applyBorder="1" applyAlignment="1" applyProtection="1">
      <alignment vertical="center" wrapText="1"/>
      <protection locked="0"/>
    </xf>
    <xf numFmtId="164" fontId="2" fillId="2" borderId="27" xfId="1" applyNumberFormat="1" applyFont="1" applyFill="1" applyBorder="1" applyAlignment="1" applyProtection="1">
      <alignment horizontal="right" vertical="center" wrapText="1"/>
      <protection locked="0"/>
    </xf>
    <xf numFmtId="164" fontId="4" fillId="2" borderId="71" xfId="1" applyNumberFormat="1" applyFont="1" applyFill="1" applyBorder="1" applyAlignment="1" applyProtection="1">
      <alignment vertical="center"/>
      <protection locked="0"/>
    </xf>
    <xf numFmtId="0" fontId="2" fillId="2" borderId="36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vertical="center" wrapText="1"/>
      <protection locked="0"/>
    </xf>
    <xf numFmtId="164" fontId="2" fillId="2" borderId="72" xfId="1" applyNumberFormat="1" applyFont="1" applyFill="1" applyBorder="1" applyAlignment="1" applyProtection="1">
      <alignment vertical="center"/>
      <protection locked="0"/>
    </xf>
    <xf numFmtId="0" fontId="2" fillId="2" borderId="45" xfId="0" applyFont="1" applyFill="1" applyBorder="1" applyAlignment="1" applyProtection="1">
      <alignment vertical="center" wrapText="1"/>
      <protection locked="0"/>
    </xf>
    <xf numFmtId="0" fontId="2" fillId="0" borderId="58" xfId="0" applyFont="1" applyFill="1" applyBorder="1" applyAlignment="1" applyProtection="1">
      <alignment vertical="center"/>
      <protection locked="0"/>
    </xf>
    <xf numFmtId="164" fontId="2" fillId="2" borderId="37" xfId="1" applyNumberFormat="1" applyFont="1" applyFill="1" applyBorder="1" applyAlignment="1" applyProtection="1">
      <alignment horizontal="right" vertical="center" wrapText="1"/>
      <protection locked="0"/>
    </xf>
    <xf numFmtId="164" fontId="2" fillId="2" borderId="45" xfId="1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1" applyNumberFormat="1" applyFont="1" applyFill="1" applyBorder="1" applyAlignment="1" applyProtection="1">
      <alignment horizontal="right" vertical="center" wrapText="1"/>
      <protection locked="0"/>
    </xf>
    <xf numFmtId="0" fontId="2" fillId="2" borderId="48" xfId="0" applyFont="1" applyFill="1" applyBorder="1" applyAlignment="1" applyProtection="1">
      <alignment vertical="center"/>
      <protection locked="0"/>
    </xf>
    <xf numFmtId="0" fontId="2" fillId="2" borderId="24" xfId="0" applyFont="1" applyFill="1" applyBorder="1" applyAlignment="1" applyProtection="1">
      <alignment vertical="center" wrapText="1"/>
      <protection locked="0"/>
    </xf>
    <xf numFmtId="0" fontId="2" fillId="2" borderId="18" xfId="0" applyFont="1" applyFill="1" applyBorder="1" applyAlignment="1" applyProtection="1">
      <alignment vertical="center" wrapText="1"/>
      <protection locked="0"/>
    </xf>
    <xf numFmtId="0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22" xfId="1" applyNumberFormat="1" applyFont="1" applyFill="1" applyBorder="1" applyAlignment="1" applyProtection="1">
      <alignment horizontal="center" vertical="center"/>
      <protection locked="0"/>
    </xf>
    <xf numFmtId="0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2" xfId="1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center" vertical="center"/>
      <protection locked="0"/>
    </xf>
    <xf numFmtId="0" fontId="4" fillId="2" borderId="39" xfId="0" applyNumberFormat="1" applyFont="1" applyFill="1" applyBorder="1" applyAlignment="1" applyProtection="1">
      <alignment horizontal="center" vertical="center"/>
      <protection locked="0"/>
    </xf>
    <xf numFmtId="164" fontId="4" fillId="2" borderId="40" xfId="1" applyNumberFormat="1" applyFont="1" applyFill="1" applyBorder="1" applyAlignment="1" applyProtection="1">
      <alignment horizontal="center" vertical="center"/>
      <protection locked="0"/>
    </xf>
    <xf numFmtId="0" fontId="2" fillId="2" borderId="73" xfId="0" applyFont="1" applyFill="1" applyBorder="1" applyAlignment="1" applyProtection="1">
      <alignment horizontal="center" vertical="center"/>
      <protection locked="0"/>
    </xf>
    <xf numFmtId="0" fontId="2" fillId="2" borderId="74" xfId="0" applyFont="1" applyFill="1" applyBorder="1" applyAlignment="1" applyProtection="1">
      <alignment horizontal="center" vertical="center"/>
      <protection locked="0"/>
    </xf>
    <xf numFmtId="164" fontId="2" fillId="2" borderId="20" xfId="1" applyNumberFormat="1" applyFont="1" applyFill="1" applyBorder="1" applyAlignment="1" applyProtection="1">
      <alignment horizontal="right" vertical="center"/>
      <protection locked="0"/>
    </xf>
    <xf numFmtId="0" fontId="2" fillId="2" borderId="50" xfId="0" applyFont="1" applyFill="1" applyBorder="1" applyAlignment="1" applyProtection="1">
      <alignment vertical="center" wrapText="1"/>
      <protection locked="0"/>
    </xf>
    <xf numFmtId="0" fontId="2" fillId="2" borderId="32" xfId="0" applyFont="1" applyFill="1" applyBorder="1" applyAlignment="1" applyProtection="1">
      <alignment horizontal="right" vertical="center" wrapText="1"/>
      <protection locked="0"/>
    </xf>
    <xf numFmtId="0" fontId="2" fillId="2" borderId="58" xfId="0" applyFont="1" applyFill="1" applyBorder="1"/>
    <xf numFmtId="164" fontId="4" fillId="2" borderId="31" xfId="1" applyNumberFormat="1" applyFont="1" applyFill="1" applyBorder="1" applyAlignment="1" applyProtection="1">
      <alignment vertical="center"/>
      <protection locked="0"/>
    </xf>
    <xf numFmtId="0" fontId="2" fillId="2" borderId="29" xfId="0" applyFont="1" applyFill="1" applyBorder="1" applyAlignment="1">
      <alignment vertical="center"/>
    </xf>
    <xf numFmtId="0" fontId="2" fillId="2" borderId="51" xfId="0" applyFont="1" applyFill="1" applyBorder="1" applyAlignment="1">
      <alignment vertical="center"/>
    </xf>
    <xf numFmtId="0" fontId="4" fillId="2" borderId="75" xfId="0" applyNumberFormat="1" applyFont="1" applyFill="1" applyBorder="1" applyAlignment="1" applyProtection="1">
      <alignment horizontal="center" vertical="center"/>
      <protection locked="0"/>
    </xf>
    <xf numFmtId="0" fontId="4" fillId="2" borderId="8" xfId="0" applyNumberFormat="1" applyFont="1" applyFill="1" applyBorder="1" applyAlignment="1" applyProtection="1">
      <alignment horizontal="center" vertical="center"/>
      <protection locked="0"/>
    </xf>
    <xf numFmtId="0" fontId="4" fillId="2" borderId="7" xfId="0" applyNumberFormat="1" applyFont="1" applyFill="1" applyBorder="1" applyAlignment="1" applyProtection="1">
      <alignment horizontal="center" vertical="center"/>
      <protection locked="0"/>
    </xf>
    <xf numFmtId="164" fontId="4" fillId="2" borderId="43" xfId="1" applyNumberFormat="1" applyFont="1" applyFill="1" applyBorder="1" applyAlignment="1" applyProtection="1">
      <alignment vertical="center"/>
      <protection locked="0"/>
    </xf>
    <xf numFmtId="164" fontId="4" fillId="2" borderId="25" xfId="1" applyNumberFormat="1" applyFont="1" applyFill="1" applyBorder="1" applyAlignment="1" applyProtection="1">
      <alignment vertical="center"/>
      <protection locked="0"/>
    </xf>
    <xf numFmtId="164" fontId="4" fillId="2" borderId="24" xfId="1" applyNumberFormat="1" applyFont="1" applyFill="1" applyBorder="1" applyAlignment="1" applyProtection="1">
      <alignment vertical="center"/>
      <protection locked="0"/>
    </xf>
    <xf numFmtId="164" fontId="4" fillId="2" borderId="57" xfId="1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</cellXfs>
  <cellStyles count="8">
    <cellStyle name="Comma 2" xfId="3"/>
    <cellStyle name="Comma 3" xfId="1"/>
    <cellStyle name="Excel Built-in Normal" xfId="4"/>
    <cellStyle name="MS_English" xfId="5"/>
    <cellStyle name="Normal" xfId="0" builtinId="0"/>
    <cellStyle name="Normal 2" xfId="6"/>
    <cellStyle name="Normal 3" xfId="7"/>
    <cellStyle name="Normal_עותק של פיתוח  2101201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488;&#1497;&#1513;&#1493;&#1512;%20&#1514;&#1489;&#1512;&#1497;&#1501;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כתב למשרד הפנים"/>
      <sheetName val="תקציב 2018-2019 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A1:AG369"/>
  <sheetViews>
    <sheetView rightToLeft="1" tabSelected="1" zoomScale="50" zoomScaleNormal="50" zoomScaleSheetLayoutView="69" workbookViewId="0">
      <pane ySplit="4" topLeftCell="A5" activePane="bottomLeft" state="frozen"/>
      <selection sqref="A1:I127"/>
      <selection pane="bottomLeft" activeCell="I9" sqref="I9"/>
    </sheetView>
  </sheetViews>
  <sheetFormatPr defaultColWidth="9.140625" defaultRowHeight="23.25" outlineLevelRow="2" x14ac:dyDescent="0.35"/>
  <cols>
    <col min="1" max="1" width="8.42578125" style="1" customWidth="1"/>
    <col min="2" max="2" width="6.7109375" style="360" customWidth="1"/>
    <col min="3" max="3" width="8.140625" style="6" customWidth="1"/>
    <col min="4" max="4" width="40.7109375" style="361" customWidth="1"/>
    <col min="5" max="5" width="13.140625" style="361" customWidth="1"/>
    <col min="6" max="6" width="12.5703125" style="361" customWidth="1"/>
    <col min="7" max="7" width="15.85546875" style="361" bestFit="1" customWidth="1"/>
    <col min="8" max="8" width="13.28515625" style="361" bestFit="1" customWidth="1"/>
    <col min="9" max="9" width="13.85546875" style="361" customWidth="1"/>
    <col min="10" max="10" width="16.140625" style="361" customWidth="1"/>
    <col min="11" max="11" width="15.7109375" style="361" bestFit="1" customWidth="1"/>
    <col min="12" max="12" width="12.42578125" style="361" customWidth="1"/>
    <col min="13" max="13" width="12.7109375" style="361" customWidth="1"/>
    <col min="14" max="14" width="11.28515625" style="361" customWidth="1"/>
    <col min="15" max="15" width="9.85546875" style="361" bestFit="1" customWidth="1"/>
    <col min="16" max="16" width="11.5703125" style="361" bestFit="1" customWidth="1"/>
    <col min="17" max="18" width="11.85546875" style="361" customWidth="1"/>
    <col min="19" max="19" width="14.140625" style="361" customWidth="1"/>
    <col min="20" max="20" width="11.85546875" style="361" customWidth="1"/>
    <col min="21" max="21" width="13.28515625" style="361" bestFit="1" customWidth="1"/>
    <col min="22" max="22" width="13.140625" style="361" bestFit="1" customWidth="1"/>
    <col min="23" max="23" width="11.42578125" style="361" customWidth="1"/>
    <col min="24" max="24" width="11.85546875" style="361" bestFit="1" customWidth="1"/>
    <col min="25" max="25" width="11.5703125" style="361" bestFit="1" customWidth="1"/>
    <col min="26" max="26" width="9.85546875" style="361" bestFit="1" customWidth="1"/>
    <col min="27" max="27" width="11.5703125" style="361" bestFit="1" customWidth="1"/>
    <col min="28" max="28" width="10.28515625" style="361" customWidth="1"/>
    <col min="29" max="29" width="12.5703125" style="361" customWidth="1"/>
    <col min="30" max="30" width="11" style="361" bestFit="1" customWidth="1"/>
    <col min="31" max="31" width="13.28515625" style="361" bestFit="1" customWidth="1"/>
    <col min="32" max="32" width="49.5703125" style="361" customWidth="1"/>
    <col min="33" max="34" width="9.140625" style="3" customWidth="1"/>
    <col min="35" max="35" width="4.140625" style="3" customWidth="1"/>
    <col min="36" max="36" width="0.140625" style="3" customWidth="1"/>
    <col min="37" max="16384" width="9.140625" style="3"/>
  </cols>
  <sheetData>
    <row r="1" spans="1:32" ht="27.75" x14ac:dyDescent="0.4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24" thickBot="1" x14ac:dyDescent="0.4">
      <c r="A2" s="4"/>
      <c r="B2" s="5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ht="24" customHeight="1" x14ac:dyDescent="0.35">
      <c r="A3" s="4"/>
      <c r="B3" s="8" t="s">
        <v>1</v>
      </c>
      <c r="C3" s="9" t="s">
        <v>2</v>
      </c>
      <c r="D3" s="10" t="s">
        <v>3</v>
      </c>
      <c r="E3" s="10" t="s">
        <v>4</v>
      </c>
      <c r="F3" s="11" t="s">
        <v>5</v>
      </c>
      <c r="G3" s="11" t="s">
        <v>6</v>
      </c>
      <c r="H3" s="12" t="s">
        <v>7</v>
      </c>
      <c r="I3" s="13"/>
      <c r="J3" s="11" t="s">
        <v>8</v>
      </c>
      <c r="K3" s="12" t="s">
        <v>9</v>
      </c>
      <c r="L3" s="14"/>
      <c r="M3" s="14"/>
      <c r="N3" s="14"/>
      <c r="O3" s="14"/>
      <c r="P3" s="14"/>
      <c r="Q3" s="14"/>
      <c r="R3" s="14"/>
      <c r="S3" s="14"/>
      <c r="T3" s="14"/>
      <c r="U3" s="13"/>
      <c r="V3" s="12" t="s">
        <v>10</v>
      </c>
      <c r="W3" s="14"/>
      <c r="X3" s="14"/>
      <c r="Y3" s="14"/>
      <c r="Z3" s="14"/>
      <c r="AA3" s="14"/>
      <c r="AB3" s="14"/>
      <c r="AC3" s="14"/>
      <c r="AD3" s="14"/>
      <c r="AE3" s="13"/>
      <c r="AF3" s="15" t="s">
        <v>11</v>
      </c>
    </row>
    <row r="4" spans="1:32" ht="47.25" thickBot="1" x14ac:dyDescent="0.4">
      <c r="A4" s="4"/>
      <c r="B4" s="16"/>
      <c r="C4" s="17"/>
      <c r="D4" s="18"/>
      <c r="E4" s="19" t="s">
        <v>12</v>
      </c>
      <c r="F4" s="20"/>
      <c r="G4" s="20"/>
      <c r="H4" s="21">
        <v>2018</v>
      </c>
      <c r="I4" s="22">
        <v>2019</v>
      </c>
      <c r="J4" s="20"/>
      <c r="K4" s="23" t="s">
        <v>13</v>
      </c>
      <c r="L4" s="24" t="s">
        <v>14</v>
      </c>
      <c r="M4" s="25" t="s">
        <v>15</v>
      </c>
      <c r="N4" s="25" t="s">
        <v>16</v>
      </c>
      <c r="O4" s="25" t="s">
        <v>17</v>
      </c>
      <c r="P4" s="25" t="s">
        <v>18</v>
      </c>
      <c r="Q4" s="25" t="s">
        <v>19</v>
      </c>
      <c r="R4" s="25" t="s">
        <v>20</v>
      </c>
      <c r="S4" s="25" t="s">
        <v>21</v>
      </c>
      <c r="T4" s="26" t="s">
        <v>22</v>
      </c>
      <c r="U4" s="27" t="s">
        <v>23</v>
      </c>
      <c r="V4" s="23" t="s">
        <v>13</v>
      </c>
      <c r="W4" s="24" t="s">
        <v>14</v>
      </c>
      <c r="X4" s="25" t="s">
        <v>15</v>
      </c>
      <c r="Y4" s="25" t="s">
        <v>16</v>
      </c>
      <c r="Z4" s="25" t="s">
        <v>17</v>
      </c>
      <c r="AA4" s="25" t="s">
        <v>18</v>
      </c>
      <c r="AB4" s="25" t="s">
        <v>19</v>
      </c>
      <c r="AC4" s="25" t="s">
        <v>21</v>
      </c>
      <c r="AD4" s="25" t="s">
        <v>22</v>
      </c>
      <c r="AE4" s="27" t="s">
        <v>24</v>
      </c>
      <c r="AF4" s="28"/>
    </row>
    <row r="5" spans="1:32" ht="50.1" customHeight="1" outlineLevel="2" x14ac:dyDescent="0.35">
      <c r="A5" s="4"/>
      <c r="B5" s="29"/>
      <c r="C5" s="30"/>
      <c r="D5" s="31" t="s">
        <v>25</v>
      </c>
      <c r="E5" s="32"/>
      <c r="F5" s="33"/>
      <c r="G5" s="33">
        <f>J5+F5</f>
        <v>21625</v>
      </c>
      <c r="H5" s="34">
        <f>U5</f>
        <v>21625</v>
      </c>
      <c r="I5" s="32">
        <f>AE5</f>
        <v>0</v>
      </c>
      <c r="J5" s="35">
        <f>SUM(H5:I5)</f>
        <v>21625</v>
      </c>
      <c r="K5" s="36">
        <v>11940</v>
      </c>
      <c r="L5" s="37">
        <f>1771+500</f>
        <v>2271</v>
      </c>
      <c r="M5" s="38">
        <f>6039+1100</f>
        <v>7139</v>
      </c>
      <c r="N5" s="38"/>
      <c r="O5" s="38"/>
      <c r="P5" s="38">
        <v>275</v>
      </c>
      <c r="Q5" s="38"/>
      <c r="R5" s="38"/>
      <c r="S5" s="38">
        <f>SUM(K5:Q5)</f>
        <v>21625</v>
      </c>
      <c r="T5" s="38"/>
      <c r="U5" s="39">
        <f>SUM(S5:T5)</f>
        <v>21625</v>
      </c>
      <c r="V5" s="36"/>
      <c r="W5" s="37"/>
      <c r="X5" s="38"/>
      <c r="Y5" s="38"/>
      <c r="Z5" s="38"/>
      <c r="AA5" s="38"/>
      <c r="AB5" s="38"/>
      <c r="AC5" s="38">
        <f>SUM(V5:AB5)</f>
        <v>0</v>
      </c>
      <c r="AD5" s="38"/>
      <c r="AE5" s="34">
        <f>SUM(AC5:AD5)</f>
        <v>0</v>
      </c>
      <c r="AF5" s="40"/>
    </row>
    <row r="6" spans="1:32" ht="50.1" customHeight="1" outlineLevel="2" thickBot="1" x14ac:dyDescent="0.4">
      <c r="A6" s="4"/>
      <c r="B6" s="41"/>
      <c r="C6" s="42"/>
      <c r="D6" s="43" t="s">
        <v>26</v>
      </c>
      <c r="E6" s="44"/>
      <c r="F6" s="45"/>
      <c r="G6" s="44">
        <f>J6+F6</f>
        <v>19470</v>
      </c>
      <c r="H6" s="46">
        <f>U6</f>
        <v>19470</v>
      </c>
      <c r="I6" s="47">
        <f>AE6</f>
        <v>0</v>
      </c>
      <c r="J6" s="35">
        <f>SUM(H6:I6)</f>
        <v>19470</v>
      </c>
      <c r="K6" s="48">
        <v>19470</v>
      </c>
      <c r="L6" s="49"/>
      <c r="M6" s="50"/>
      <c r="N6" s="50"/>
      <c r="O6" s="50"/>
      <c r="P6" s="50"/>
      <c r="Q6" s="50"/>
      <c r="R6" s="51"/>
      <c r="S6" s="51">
        <f>SUM(K6:Q6)</f>
        <v>19470</v>
      </c>
      <c r="T6" s="50"/>
      <c r="U6" s="52">
        <f>SUM(S6:T6)</f>
        <v>19470</v>
      </c>
      <c r="V6" s="48"/>
      <c r="W6" s="49"/>
      <c r="X6" s="50"/>
      <c r="Y6" s="50"/>
      <c r="Z6" s="50"/>
      <c r="AA6" s="50"/>
      <c r="AB6" s="50"/>
      <c r="AC6" s="51">
        <f>SUM(V6:AB6)</f>
        <v>0</v>
      </c>
      <c r="AD6" s="50"/>
      <c r="AE6" s="46">
        <f>SUM(AC6:AD6)</f>
        <v>0</v>
      </c>
      <c r="AF6" s="53"/>
    </row>
    <row r="7" spans="1:32" ht="50.1" customHeight="1" outlineLevel="1" thickBot="1" x14ac:dyDescent="0.4">
      <c r="A7" s="4"/>
      <c r="B7" s="54" t="s">
        <v>27</v>
      </c>
      <c r="C7" s="54"/>
      <c r="D7" s="55"/>
      <c r="E7" s="56">
        <f t="shared" ref="E7:AE7" si="0">SUBTOTAL(9,E5:E6)</f>
        <v>0</v>
      </c>
      <c r="F7" s="56">
        <f t="shared" si="0"/>
        <v>0</v>
      </c>
      <c r="G7" s="56">
        <f t="shared" si="0"/>
        <v>41095</v>
      </c>
      <c r="H7" s="56">
        <f t="shared" si="0"/>
        <v>41095</v>
      </c>
      <c r="I7" s="56">
        <f t="shared" si="0"/>
        <v>0</v>
      </c>
      <c r="J7" s="57">
        <f t="shared" si="0"/>
        <v>41095</v>
      </c>
      <c r="K7" s="56">
        <f t="shared" si="0"/>
        <v>31410</v>
      </c>
      <c r="L7" s="56">
        <f t="shared" si="0"/>
        <v>2271</v>
      </c>
      <c r="M7" s="56">
        <f t="shared" si="0"/>
        <v>7139</v>
      </c>
      <c r="N7" s="56">
        <f t="shared" si="0"/>
        <v>0</v>
      </c>
      <c r="O7" s="56">
        <f t="shared" si="0"/>
        <v>0</v>
      </c>
      <c r="P7" s="56">
        <f t="shared" si="0"/>
        <v>275</v>
      </c>
      <c r="Q7" s="56">
        <f t="shared" si="0"/>
        <v>0</v>
      </c>
      <c r="R7" s="56">
        <f t="shared" si="0"/>
        <v>0</v>
      </c>
      <c r="S7" s="56">
        <f t="shared" si="0"/>
        <v>41095</v>
      </c>
      <c r="T7" s="56">
        <f t="shared" si="0"/>
        <v>0</v>
      </c>
      <c r="U7" s="56">
        <f t="shared" si="0"/>
        <v>41095</v>
      </c>
      <c r="V7" s="56">
        <f t="shared" si="0"/>
        <v>0</v>
      </c>
      <c r="W7" s="56">
        <f t="shared" si="0"/>
        <v>0</v>
      </c>
      <c r="X7" s="56">
        <f t="shared" si="0"/>
        <v>0</v>
      </c>
      <c r="Y7" s="56">
        <f t="shared" si="0"/>
        <v>0</v>
      </c>
      <c r="Z7" s="56">
        <f t="shared" si="0"/>
        <v>0</v>
      </c>
      <c r="AA7" s="56">
        <f t="shared" si="0"/>
        <v>0</v>
      </c>
      <c r="AB7" s="56">
        <f t="shared" si="0"/>
        <v>0</v>
      </c>
      <c r="AC7" s="56">
        <f t="shared" si="0"/>
        <v>0</v>
      </c>
      <c r="AD7" s="56">
        <f t="shared" si="0"/>
        <v>0</v>
      </c>
      <c r="AE7" s="58">
        <f t="shared" si="0"/>
        <v>0</v>
      </c>
      <c r="AF7" s="53"/>
    </row>
    <row r="8" spans="1:32" s="62" customFormat="1" ht="48.75" customHeight="1" outlineLevel="2" x14ac:dyDescent="0.35">
      <c r="A8" s="4" t="s">
        <v>28</v>
      </c>
      <c r="B8" s="29">
        <v>710</v>
      </c>
      <c r="C8" s="30">
        <v>2418</v>
      </c>
      <c r="D8" s="59" t="s">
        <v>29</v>
      </c>
      <c r="E8" s="60">
        <v>18832</v>
      </c>
      <c r="F8" s="60">
        <v>16066</v>
      </c>
      <c r="G8" s="60">
        <f t="shared" ref="G8:G17" si="1">J8+F8</f>
        <v>18934</v>
      </c>
      <c r="H8" s="34">
        <f t="shared" ref="H8:H17" si="2">U8</f>
        <v>1500</v>
      </c>
      <c r="I8" s="60">
        <f t="shared" ref="I8:I17" si="3">AE8</f>
        <v>1368</v>
      </c>
      <c r="J8" s="35">
        <f t="shared" ref="J8:J17" si="4">SUM(H8:I8)</f>
        <v>2868</v>
      </c>
      <c r="K8" s="36"/>
      <c r="L8" s="37"/>
      <c r="M8" s="38"/>
      <c r="N8" s="38">
        <v>1500</v>
      </c>
      <c r="O8" s="38"/>
      <c r="P8" s="38"/>
      <c r="Q8" s="38"/>
      <c r="R8" s="38"/>
      <c r="S8" s="38">
        <f t="shared" ref="S8:S17" si="5">SUM(K8:Q8)</f>
        <v>1500</v>
      </c>
      <c r="T8" s="38"/>
      <c r="U8" s="39">
        <f t="shared" ref="U8:U17" si="6">SUM(S8:T8)</f>
        <v>1500</v>
      </c>
      <c r="V8" s="36"/>
      <c r="W8" s="37"/>
      <c r="X8" s="38"/>
      <c r="Y8" s="38">
        <v>1368</v>
      </c>
      <c r="Z8" s="38"/>
      <c r="AA8" s="38"/>
      <c r="AB8" s="38"/>
      <c r="AC8" s="38">
        <f>SUM(V8:AB8)</f>
        <v>1368</v>
      </c>
      <c r="AD8" s="38"/>
      <c r="AE8" s="34">
        <f>SUM(AC8:AD8)</f>
        <v>1368</v>
      </c>
      <c r="AF8" s="61"/>
    </row>
    <row r="9" spans="1:32" s="62" customFormat="1" ht="50.1" customHeight="1" outlineLevel="2" x14ac:dyDescent="0.35">
      <c r="A9" s="4"/>
      <c r="B9" s="41">
        <v>710</v>
      </c>
      <c r="C9" s="42">
        <v>3451</v>
      </c>
      <c r="D9" s="63" t="s">
        <v>30</v>
      </c>
      <c r="E9" s="44">
        <v>3560</v>
      </c>
      <c r="F9" s="44">
        <v>3560</v>
      </c>
      <c r="G9" s="44">
        <f t="shared" si="1"/>
        <v>4060</v>
      </c>
      <c r="H9" s="64">
        <f t="shared" si="2"/>
        <v>500</v>
      </c>
      <c r="I9" s="44">
        <f t="shared" si="3"/>
        <v>0</v>
      </c>
      <c r="J9" s="35">
        <f t="shared" si="4"/>
        <v>500</v>
      </c>
      <c r="K9" s="48">
        <v>500</v>
      </c>
      <c r="L9" s="49"/>
      <c r="M9" s="50"/>
      <c r="N9" s="50"/>
      <c r="O9" s="50"/>
      <c r="P9" s="50"/>
      <c r="Q9" s="50"/>
      <c r="R9" s="50"/>
      <c r="S9" s="51">
        <f t="shared" si="5"/>
        <v>500</v>
      </c>
      <c r="T9" s="50"/>
      <c r="U9" s="52">
        <f t="shared" si="6"/>
        <v>500</v>
      </c>
      <c r="V9" s="48"/>
      <c r="W9" s="49"/>
      <c r="X9" s="50"/>
      <c r="Y9" s="50"/>
      <c r="Z9" s="50"/>
      <c r="AA9" s="50"/>
      <c r="AB9" s="50"/>
      <c r="AC9" s="51">
        <f>SUM(V9:AB9)</f>
        <v>0</v>
      </c>
      <c r="AD9" s="50"/>
      <c r="AE9" s="46">
        <f>SUM(AC9:AD9)</f>
        <v>0</v>
      </c>
      <c r="AF9" s="65"/>
    </row>
    <row r="10" spans="1:32" s="62" customFormat="1" ht="50.1" customHeight="1" outlineLevel="2" x14ac:dyDescent="0.35">
      <c r="A10" s="4"/>
      <c r="B10" s="41">
        <v>710</v>
      </c>
      <c r="C10" s="42">
        <v>3452</v>
      </c>
      <c r="D10" s="63" t="s">
        <v>31</v>
      </c>
      <c r="E10" s="44">
        <v>2443</v>
      </c>
      <c r="F10" s="44">
        <v>2443</v>
      </c>
      <c r="G10" s="44">
        <f t="shared" si="1"/>
        <v>2943</v>
      </c>
      <c r="H10" s="64">
        <f t="shared" si="2"/>
        <v>500</v>
      </c>
      <c r="I10" s="44">
        <f t="shared" si="3"/>
        <v>0</v>
      </c>
      <c r="J10" s="35">
        <f t="shared" si="4"/>
        <v>500</v>
      </c>
      <c r="K10" s="48">
        <v>500</v>
      </c>
      <c r="L10" s="49"/>
      <c r="M10" s="50"/>
      <c r="N10" s="50"/>
      <c r="O10" s="50"/>
      <c r="P10" s="50"/>
      <c r="Q10" s="50"/>
      <c r="R10" s="50"/>
      <c r="S10" s="50">
        <f t="shared" si="5"/>
        <v>500</v>
      </c>
      <c r="T10" s="50"/>
      <c r="U10" s="66">
        <f t="shared" si="6"/>
        <v>500</v>
      </c>
      <c r="V10" s="48"/>
      <c r="W10" s="49"/>
      <c r="X10" s="50"/>
      <c r="Y10" s="50"/>
      <c r="Z10" s="50"/>
      <c r="AA10" s="50"/>
      <c r="AB10" s="50"/>
      <c r="AC10" s="50">
        <f>SUM(V10:AB10)</f>
        <v>0</v>
      </c>
      <c r="AD10" s="50"/>
      <c r="AE10" s="64">
        <f>SUM(AC10:AD10)</f>
        <v>0</v>
      </c>
      <c r="AF10" s="67"/>
    </row>
    <row r="11" spans="1:32" s="62" customFormat="1" ht="50.1" customHeight="1" outlineLevel="2" x14ac:dyDescent="0.35">
      <c r="A11" s="4">
        <v>15</v>
      </c>
      <c r="B11" s="41">
        <v>710</v>
      </c>
      <c r="C11" s="42">
        <v>3870</v>
      </c>
      <c r="D11" s="63" t="s">
        <v>32</v>
      </c>
      <c r="E11" s="44">
        <v>25</v>
      </c>
      <c r="F11" s="44">
        <v>25</v>
      </c>
      <c r="G11" s="44">
        <f t="shared" si="1"/>
        <v>50</v>
      </c>
      <c r="H11" s="64">
        <f t="shared" si="2"/>
        <v>25</v>
      </c>
      <c r="I11" s="44">
        <f t="shared" si="3"/>
        <v>0</v>
      </c>
      <c r="J11" s="35">
        <f t="shared" si="4"/>
        <v>25</v>
      </c>
      <c r="K11" s="48">
        <v>25</v>
      </c>
      <c r="L11" s="49"/>
      <c r="M11" s="50"/>
      <c r="N11" s="50"/>
      <c r="O11" s="50"/>
      <c r="P11" s="50"/>
      <c r="Q11" s="50"/>
      <c r="R11" s="50"/>
      <c r="S11" s="50">
        <f t="shared" si="5"/>
        <v>25</v>
      </c>
      <c r="T11" s="50"/>
      <c r="U11" s="66">
        <f t="shared" si="6"/>
        <v>25</v>
      </c>
      <c r="V11" s="48"/>
      <c r="W11" s="49"/>
      <c r="X11" s="50"/>
      <c r="Y11" s="50"/>
      <c r="Z11" s="50"/>
      <c r="AA11" s="50"/>
      <c r="AB11" s="50"/>
      <c r="AC11" s="50">
        <f>SUM(V11:AB11)</f>
        <v>0</v>
      </c>
      <c r="AD11" s="50"/>
      <c r="AE11" s="64">
        <f>SUM(AC11:AD11)</f>
        <v>0</v>
      </c>
      <c r="AF11" s="65"/>
    </row>
    <row r="12" spans="1:32" s="62" customFormat="1" ht="72" customHeight="1" outlineLevel="2" x14ac:dyDescent="0.35">
      <c r="A12" s="4">
        <v>15</v>
      </c>
      <c r="B12" s="41">
        <v>710</v>
      </c>
      <c r="C12" s="68">
        <v>4016</v>
      </c>
      <c r="D12" s="63" t="s">
        <v>33</v>
      </c>
      <c r="E12" s="44"/>
      <c r="F12" s="44"/>
      <c r="G12" s="44">
        <f t="shared" si="1"/>
        <v>20</v>
      </c>
      <c r="H12" s="64">
        <f t="shared" si="2"/>
        <v>20</v>
      </c>
      <c r="I12" s="44">
        <f t="shared" si="3"/>
        <v>0</v>
      </c>
      <c r="J12" s="35">
        <f t="shared" si="4"/>
        <v>20</v>
      </c>
      <c r="K12" s="48">
        <v>20</v>
      </c>
      <c r="L12" s="49"/>
      <c r="M12" s="50"/>
      <c r="N12" s="50"/>
      <c r="O12" s="50"/>
      <c r="P12" s="50"/>
      <c r="Q12" s="50"/>
      <c r="R12" s="50"/>
      <c r="S12" s="50">
        <f t="shared" si="5"/>
        <v>20</v>
      </c>
      <c r="T12" s="50"/>
      <c r="U12" s="66">
        <f t="shared" si="6"/>
        <v>20</v>
      </c>
      <c r="V12" s="48"/>
      <c r="W12" s="49"/>
      <c r="X12" s="50"/>
      <c r="Y12" s="50"/>
      <c r="Z12" s="50"/>
      <c r="AA12" s="50"/>
      <c r="AB12" s="50"/>
      <c r="AC12" s="50"/>
      <c r="AD12" s="50"/>
      <c r="AE12" s="64"/>
      <c r="AF12" s="65"/>
    </row>
    <row r="13" spans="1:32" s="62" customFormat="1" ht="50.1" customHeight="1" outlineLevel="2" x14ac:dyDescent="0.35">
      <c r="A13" s="4">
        <v>15</v>
      </c>
      <c r="B13" s="69">
        <v>710</v>
      </c>
      <c r="C13" s="70">
        <v>4017</v>
      </c>
      <c r="D13" s="71" t="s">
        <v>34</v>
      </c>
      <c r="E13" s="33"/>
      <c r="F13" s="33"/>
      <c r="G13" s="33">
        <f t="shared" si="1"/>
        <v>23</v>
      </c>
      <c r="H13" s="72">
        <f t="shared" si="2"/>
        <v>23</v>
      </c>
      <c r="I13" s="33">
        <f t="shared" si="3"/>
        <v>0</v>
      </c>
      <c r="J13" s="35">
        <f t="shared" si="4"/>
        <v>23</v>
      </c>
      <c r="K13" s="73">
        <v>23</v>
      </c>
      <c r="L13" s="74"/>
      <c r="M13" s="75"/>
      <c r="N13" s="75"/>
      <c r="O13" s="75"/>
      <c r="P13" s="75"/>
      <c r="Q13" s="75"/>
      <c r="R13" s="75"/>
      <c r="S13" s="75">
        <f t="shared" si="5"/>
        <v>23</v>
      </c>
      <c r="T13" s="75"/>
      <c r="U13" s="76">
        <f t="shared" si="6"/>
        <v>23</v>
      </c>
      <c r="V13" s="73"/>
      <c r="W13" s="74"/>
      <c r="X13" s="75"/>
      <c r="Y13" s="75"/>
      <c r="Z13" s="75"/>
      <c r="AA13" s="75"/>
      <c r="AB13" s="75"/>
      <c r="AC13" s="75">
        <f t="shared" ref="AC13:AC17" si="7">SUM(V13:AB13)</f>
        <v>0</v>
      </c>
      <c r="AD13" s="75"/>
      <c r="AE13" s="76">
        <f t="shared" ref="AE13:AE17" si="8">SUM(AC13:AD13)</f>
        <v>0</v>
      </c>
      <c r="AF13" s="65"/>
    </row>
    <row r="14" spans="1:32" s="62" customFormat="1" ht="64.5" customHeight="1" outlineLevel="2" x14ac:dyDescent="0.35">
      <c r="A14" s="4">
        <v>15</v>
      </c>
      <c r="B14" s="69">
        <v>710</v>
      </c>
      <c r="C14" s="70">
        <v>4018</v>
      </c>
      <c r="D14" s="71" t="s">
        <v>35</v>
      </c>
      <c r="E14" s="33"/>
      <c r="F14" s="33"/>
      <c r="G14" s="33">
        <f>J14+F14</f>
        <v>4</v>
      </c>
      <c r="H14" s="72">
        <f>U14</f>
        <v>4</v>
      </c>
      <c r="I14" s="33">
        <f>AE14</f>
        <v>0</v>
      </c>
      <c r="J14" s="35">
        <f t="shared" ref="J14" si="9">SUM(H14:I14)</f>
        <v>4</v>
      </c>
      <c r="K14" s="73">
        <v>4</v>
      </c>
      <c r="L14" s="74"/>
      <c r="M14" s="75"/>
      <c r="N14" s="75"/>
      <c r="O14" s="75"/>
      <c r="P14" s="75"/>
      <c r="Q14" s="75"/>
      <c r="R14" s="75"/>
      <c r="S14" s="75">
        <f>SUM(K14:Q14)</f>
        <v>4</v>
      </c>
      <c r="T14" s="75"/>
      <c r="U14" s="76">
        <f>SUM(S14:T14)</f>
        <v>4</v>
      </c>
      <c r="V14" s="73"/>
      <c r="W14" s="74"/>
      <c r="X14" s="75"/>
      <c r="Y14" s="75"/>
      <c r="Z14" s="75"/>
      <c r="AA14" s="75"/>
      <c r="AB14" s="75"/>
      <c r="AC14" s="75">
        <f t="shared" si="7"/>
        <v>0</v>
      </c>
      <c r="AD14" s="75"/>
      <c r="AE14" s="76">
        <f t="shared" si="8"/>
        <v>0</v>
      </c>
      <c r="AF14" s="65"/>
    </row>
    <row r="15" spans="1:32" s="62" customFormat="1" ht="50.1" customHeight="1" outlineLevel="2" x14ac:dyDescent="0.35">
      <c r="A15" s="4">
        <v>19</v>
      </c>
      <c r="B15" s="69">
        <v>710</v>
      </c>
      <c r="C15" s="70">
        <v>4019</v>
      </c>
      <c r="D15" s="71" t="s">
        <v>36</v>
      </c>
      <c r="E15" s="33"/>
      <c r="F15" s="33"/>
      <c r="G15" s="33">
        <f>J15+F15</f>
        <v>1500</v>
      </c>
      <c r="H15" s="72">
        <f>U15</f>
        <v>500</v>
      </c>
      <c r="I15" s="33">
        <f>AE15</f>
        <v>1000</v>
      </c>
      <c r="J15" s="35">
        <f t="shared" si="4"/>
        <v>1500</v>
      </c>
      <c r="K15" s="73">
        <v>500</v>
      </c>
      <c r="L15" s="74"/>
      <c r="M15" s="75"/>
      <c r="N15" s="75"/>
      <c r="O15" s="75"/>
      <c r="P15" s="75"/>
      <c r="Q15" s="75"/>
      <c r="R15" s="75"/>
      <c r="S15" s="75">
        <f>SUM(K15:Q15)</f>
        <v>500</v>
      </c>
      <c r="T15" s="75"/>
      <c r="U15" s="76">
        <f>SUM(S15:T15)</f>
        <v>500</v>
      </c>
      <c r="V15" s="73">
        <v>1000</v>
      </c>
      <c r="W15" s="74"/>
      <c r="X15" s="75"/>
      <c r="Y15" s="75"/>
      <c r="Z15" s="75"/>
      <c r="AA15" s="75"/>
      <c r="AB15" s="75"/>
      <c r="AC15" s="75">
        <f t="shared" si="7"/>
        <v>1000</v>
      </c>
      <c r="AD15" s="75"/>
      <c r="AE15" s="76">
        <f t="shared" si="8"/>
        <v>1000</v>
      </c>
      <c r="AF15" s="65"/>
    </row>
    <row r="16" spans="1:32" s="62" customFormat="1" ht="143.25" customHeight="1" outlineLevel="2" x14ac:dyDescent="0.35">
      <c r="A16" s="4">
        <v>19</v>
      </c>
      <c r="B16" s="77">
        <v>710</v>
      </c>
      <c r="C16" s="78">
        <v>4020</v>
      </c>
      <c r="D16" s="79" t="s">
        <v>37</v>
      </c>
      <c r="E16" s="47"/>
      <c r="F16" s="47"/>
      <c r="G16" s="47">
        <f>J16+F16</f>
        <v>48</v>
      </c>
      <c r="H16" s="46">
        <f>U16</f>
        <v>48</v>
      </c>
      <c r="I16" s="47">
        <f>AE16</f>
        <v>0</v>
      </c>
      <c r="J16" s="35">
        <f t="shared" si="4"/>
        <v>48</v>
      </c>
      <c r="K16" s="80">
        <v>48</v>
      </c>
      <c r="L16" s="81"/>
      <c r="M16" s="51"/>
      <c r="N16" s="51"/>
      <c r="O16" s="51"/>
      <c r="P16" s="51"/>
      <c r="Q16" s="51"/>
      <c r="R16" s="51"/>
      <c r="S16" s="51">
        <f>SUM(K16:Q16)</f>
        <v>48</v>
      </c>
      <c r="T16" s="51"/>
      <c r="U16" s="52">
        <f>SUM(S16:T16)</f>
        <v>48</v>
      </c>
      <c r="V16" s="80"/>
      <c r="W16" s="81"/>
      <c r="X16" s="51"/>
      <c r="Y16" s="51"/>
      <c r="Z16" s="51"/>
      <c r="AA16" s="51"/>
      <c r="AB16" s="51"/>
      <c r="AC16" s="51">
        <f t="shared" si="7"/>
        <v>0</v>
      </c>
      <c r="AD16" s="51"/>
      <c r="AE16" s="52">
        <f t="shared" si="8"/>
        <v>0</v>
      </c>
      <c r="AF16" s="82" t="s">
        <v>38</v>
      </c>
    </row>
    <row r="17" spans="1:32" s="62" customFormat="1" ht="50.1" customHeight="1" outlineLevel="2" thickBot="1" x14ac:dyDescent="0.4">
      <c r="A17" s="4"/>
      <c r="B17" s="83">
        <v>710</v>
      </c>
      <c r="C17" s="84">
        <v>4021</v>
      </c>
      <c r="D17" s="85" t="s">
        <v>39</v>
      </c>
      <c r="E17" s="86"/>
      <c r="F17" s="86"/>
      <c r="G17" s="86">
        <f t="shared" si="1"/>
        <v>1000</v>
      </c>
      <c r="H17" s="87">
        <f t="shared" si="2"/>
        <v>500</v>
      </c>
      <c r="I17" s="86">
        <f t="shared" si="3"/>
        <v>500</v>
      </c>
      <c r="J17" s="88">
        <f t="shared" si="4"/>
        <v>1000</v>
      </c>
      <c r="K17" s="89">
        <v>500</v>
      </c>
      <c r="L17" s="90"/>
      <c r="M17" s="91"/>
      <c r="N17" s="91"/>
      <c r="O17" s="91"/>
      <c r="P17" s="91"/>
      <c r="Q17" s="91"/>
      <c r="R17" s="91"/>
      <c r="S17" s="91">
        <f t="shared" si="5"/>
        <v>500</v>
      </c>
      <c r="T17" s="91"/>
      <c r="U17" s="92">
        <f t="shared" si="6"/>
        <v>500</v>
      </c>
      <c r="V17" s="89">
        <v>500</v>
      </c>
      <c r="W17" s="90"/>
      <c r="X17" s="91"/>
      <c r="Y17" s="91"/>
      <c r="Z17" s="91"/>
      <c r="AA17" s="91"/>
      <c r="AB17" s="91"/>
      <c r="AC17" s="91">
        <f t="shared" si="7"/>
        <v>500</v>
      </c>
      <c r="AD17" s="91"/>
      <c r="AE17" s="92">
        <f t="shared" si="8"/>
        <v>500</v>
      </c>
      <c r="AF17" s="82"/>
    </row>
    <row r="18" spans="1:32" ht="50.1" customHeight="1" outlineLevel="1" thickBot="1" x14ac:dyDescent="0.4">
      <c r="A18" s="4"/>
      <c r="B18" s="54" t="s">
        <v>40</v>
      </c>
      <c r="C18" s="54"/>
      <c r="D18" s="55"/>
      <c r="E18" s="56">
        <f t="shared" ref="E18:AE18" si="10">SUBTOTAL(9,E8:E17)</f>
        <v>24860</v>
      </c>
      <c r="F18" s="56">
        <f t="shared" si="10"/>
        <v>22094</v>
      </c>
      <c r="G18" s="56">
        <f t="shared" si="10"/>
        <v>28582</v>
      </c>
      <c r="H18" s="58">
        <f t="shared" si="10"/>
        <v>3620</v>
      </c>
      <c r="I18" s="56">
        <f t="shared" si="10"/>
        <v>2868</v>
      </c>
      <c r="J18" s="57">
        <f t="shared" si="10"/>
        <v>6488</v>
      </c>
      <c r="K18" s="56">
        <f t="shared" si="10"/>
        <v>2120</v>
      </c>
      <c r="L18" s="56">
        <f t="shared" si="10"/>
        <v>0</v>
      </c>
      <c r="M18" s="56">
        <f t="shared" si="10"/>
        <v>0</v>
      </c>
      <c r="N18" s="56">
        <f t="shared" si="10"/>
        <v>1500</v>
      </c>
      <c r="O18" s="56">
        <f t="shared" si="10"/>
        <v>0</v>
      </c>
      <c r="P18" s="56">
        <f t="shared" si="10"/>
        <v>0</v>
      </c>
      <c r="Q18" s="56">
        <f t="shared" si="10"/>
        <v>0</v>
      </c>
      <c r="R18" s="56">
        <f t="shared" si="10"/>
        <v>0</v>
      </c>
      <c r="S18" s="56">
        <f t="shared" si="10"/>
        <v>3620</v>
      </c>
      <c r="T18" s="56">
        <f t="shared" si="10"/>
        <v>0</v>
      </c>
      <c r="U18" s="56">
        <f t="shared" si="10"/>
        <v>3620</v>
      </c>
      <c r="V18" s="56">
        <f t="shared" si="10"/>
        <v>1500</v>
      </c>
      <c r="W18" s="56">
        <f t="shared" si="10"/>
        <v>0</v>
      </c>
      <c r="X18" s="56">
        <f t="shared" si="10"/>
        <v>0</v>
      </c>
      <c r="Y18" s="56">
        <f t="shared" si="10"/>
        <v>1368</v>
      </c>
      <c r="Z18" s="56">
        <f t="shared" si="10"/>
        <v>0</v>
      </c>
      <c r="AA18" s="56">
        <f t="shared" si="10"/>
        <v>0</v>
      </c>
      <c r="AB18" s="56">
        <f t="shared" si="10"/>
        <v>0</v>
      </c>
      <c r="AC18" s="56">
        <f t="shared" si="10"/>
        <v>2868</v>
      </c>
      <c r="AD18" s="56">
        <f t="shared" si="10"/>
        <v>0</v>
      </c>
      <c r="AE18" s="58">
        <f t="shared" si="10"/>
        <v>2868</v>
      </c>
      <c r="AF18" s="53"/>
    </row>
    <row r="19" spans="1:32" s="62" customFormat="1" ht="50.1" customHeight="1" outlineLevel="2" x14ac:dyDescent="0.35">
      <c r="A19" s="4">
        <v>19</v>
      </c>
      <c r="B19" s="93">
        <v>721</v>
      </c>
      <c r="C19" s="42">
        <v>2846</v>
      </c>
      <c r="D19" s="94" t="s">
        <v>41</v>
      </c>
      <c r="E19" s="33">
        <v>2858</v>
      </c>
      <c r="F19" s="88">
        <v>2858</v>
      </c>
      <c r="G19" s="95">
        <f t="shared" ref="G19" si="11">F19+J19</f>
        <v>3258</v>
      </c>
      <c r="H19" s="72">
        <f t="shared" ref="H19" si="12">U19</f>
        <v>400</v>
      </c>
      <c r="I19" s="33">
        <f t="shared" ref="I19" si="13">AE19</f>
        <v>0</v>
      </c>
      <c r="J19" s="35">
        <f t="shared" ref="J19" si="14">SUM(H19:I19)</f>
        <v>400</v>
      </c>
      <c r="K19" s="73">
        <v>400</v>
      </c>
      <c r="L19" s="74"/>
      <c r="M19" s="75"/>
      <c r="N19" s="75"/>
      <c r="O19" s="75"/>
      <c r="P19" s="75"/>
      <c r="Q19" s="75"/>
      <c r="R19" s="38"/>
      <c r="S19" s="38">
        <f t="shared" ref="S19" si="15">SUM(K19:Q19)</f>
        <v>400</v>
      </c>
      <c r="T19" s="75"/>
      <c r="U19" s="39">
        <f t="shared" ref="U19" si="16">SUM(S19:T19)</f>
        <v>400</v>
      </c>
      <c r="V19" s="73"/>
      <c r="W19" s="74"/>
      <c r="X19" s="75"/>
      <c r="Y19" s="75"/>
      <c r="Z19" s="75"/>
      <c r="AA19" s="75"/>
      <c r="AB19" s="75"/>
      <c r="AC19" s="38">
        <f t="shared" ref="AC19" si="17">SUM(V19:AB19)</f>
        <v>0</v>
      </c>
      <c r="AD19" s="75"/>
      <c r="AE19" s="34">
        <f t="shared" ref="AE19" si="18">SUM(AC19:AD19)</f>
        <v>0</v>
      </c>
      <c r="AF19" s="65" t="s">
        <v>42</v>
      </c>
    </row>
    <row r="20" spans="1:32" s="62" customFormat="1" ht="93.75" customHeight="1" outlineLevel="2" x14ac:dyDescent="0.35">
      <c r="A20" s="4">
        <v>19</v>
      </c>
      <c r="B20" s="93">
        <v>721</v>
      </c>
      <c r="C20" s="96">
        <v>4022</v>
      </c>
      <c r="D20" s="94" t="s">
        <v>43</v>
      </c>
      <c r="E20" s="33"/>
      <c r="F20" s="88"/>
      <c r="G20" s="95">
        <f>F20+J20</f>
        <v>300</v>
      </c>
      <c r="H20" s="72">
        <f>U20</f>
        <v>300</v>
      </c>
      <c r="I20" s="33">
        <f>AE20</f>
        <v>0</v>
      </c>
      <c r="J20" s="35">
        <f>SUM(H20:I20)</f>
        <v>300</v>
      </c>
      <c r="K20" s="73">
        <v>150</v>
      </c>
      <c r="L20" s="74"/>
      <c r="M20" s="75"/>
      <c r="N20" s="75"/>
      <c r="O20" s="75"/>
      <c r="P20" s="75"/>
      <c r="Q20" s="75"/>
      <c r="R20" s="38"/>
      <c r="S20" s="38">
        <f>SUM(K20:Q20)</f>
        <v>150</v>
      </c>
      <c r="T20" s="75">
        <v>150</v>
      </c>
      <c r="U20" s="39">
        <f>SUM(S20:T20)</f>
        <v>300</v>
      </c>
      <c r="V20" s="73"/>
      <c r="W20" s="74"/>
      <c r="X20" s="75"/>
      <c r="Y20" s="75"/>
      <c r="Z20" s="75"/>
      <c r="AA20" s="75"/>
      <c r="AB20" s="75"/>
      <c r="AC20" s="38">
        <f>SUM(V20:AB20)</f>
        <v>0</v>
      </c>
      <c r="AD20" s="75"/>
      <c r="AE20" s="34">
        <f>SUM(AC20:AD20)</f>
        <v>0</v>
      </c>
      <c r="AF20" s="65" t="s">
        <v>44</v>
      </c>
    </row>
    <row r="21" spans="1:32" s="62" customFormat="1" hidden="1" outlineLevel="2" x14ac:dyDescent="0.35">
      <c r="A21" s="4">
        <v>19</v>
      </c>
      <c r="B21" s="93">
        <v>721</v>
      </c>
      <c r="C21" s="96"/>
      <c r="D21" s="94"/>
      <c r="E21" s="33"/>
      <c r="F21" s="88"/>
      <c r="G21" s="95">
        <f>F21+J21</f>
        <v>0</v>
      </c>
      <c r="H21" s="72">
        <f>U21</f>
        <v>0</v>
      </c>
      <c r="I21" s="33">
        <f>AE21</f>
        <v>0</v>
      </c>
      <c r="J21" s="35">
        <f>SUM(H21:I21)</f>
        <v>0</v>
      </c>
      <c r="K21" s="73"/>
      <c r="L21" s="74"/>
      <c r="M21" s="75"/>
      <c r="N21" s="75"/>
      <c r="O21" s="75"/>
      <c r="P21" s="75"/>
      <c r="Q21" s="75"/>
      <c r="R21" s="38"/>
      <c r="S21" s="38">
        <f>SUM(K21:Q21)</f>
        <v>0</v>
      </c>
      <c r="T21" s="75"/>
      <c r="U21" s="39">
        <f>SUM(S21:T21)</f>
        <v>0</v>
      </c>
      <c r="V21" s="73"/>
      <c r="W21" s="74"/>
      <c r="X21" s="75"/>
      <c r="Y21" s="75"/>
      <c r="Z21" s="75"/>
      <c r="AA21" s="75"/>
      <c r="AB21" s="75"/>
      <c r="AC21" s="38">
        <f>SUM(V21:AB21)</f>
        <v>0</v>
      </c>
      <c r="AD21" s="75"/>
      <c r="AE21" s="34">
        <f>SUM(AC21:AD21)</f>
        <v>0</v>
      </c>
      <c r="AF21" s="65"/>
    </row>
    <row r="22" spans="1:32" s="62" customFormat="1" ht="93" outlineLevel="2" x14ac:dyDescent="0.35">
      <c r="A22" s="4">
        <v>19</v>
      </c>
      <c r="B22" s="93">
        <v>721</v>
      </c>
      <c r="C22" s="96">
        <v>4023</v>
      </c>
      <c r="D22" s="94" t="s">
        <v>45</v>
      </c>
      <c r="E22" s="33"/>
      <c r="F22" s="88"/>
      <c r="G22" s="95">
        <f>F22+J22</f>
        <v>360</v>
      </c>
      <c r="H22" s="72">
        <f>U22</f>
        <v>360</v>
      </c>
      <c r="I22" s="33">
        <f>AE22</f>
        <v>0</v>
      </c>
      <c r="J22" s="35">
        <f>SUM(H22:I22)</f>
        <v>360</v>
      </c>
      <c r="K22" s="73">
        <v>180</v>
      </c>
      <c r="L22" s="74"/>
      <c r="M22" s="75"/>
      <c r="N22" s="75"/>
      <c r="O22" s="75"/>
      <c r="P22" s="75"/>
      <c r="Q22" s="75"/>
      <c r="R22" s="38"/>
      <c r="S22" s="38">
        <f>SUM(K22:Q22)</f>
        <v>180</v>
      </c>
      <c r="T22" s="75">
        <v>180</v>
      </c>
      <c r="U22" s="39">
        <f>SUM(S22:T22)</f>
        <v>360</v>
      </c>
      <c r="V22" s="73"/>
      <c r="W22" s="74"/>
      <c r="X22" s="75"/>
      <c r="Y22" s="75"/>
      <c r="Z22" s="75"/>
      <c r="AA22" s="75"/>
      <c r="AB22" s="75"/>
      <c r="AC22" s="38">
        <f>SUM(V22:AB22)</f>
        <v>0</v>
      </c>
      <c r="AD22" s="75"/>
      <c r="AE22" s="34">
        <f>SUM(AC22:AD22)</f>
        <v>0</v>
      </c>
      <c r="AF22" s="65" t="s">
        <v>46</v>
      </c>
    </row>
    <row r="23" spans="1:32" ht="69" customHeight="1" outlineLevel="2" x14ac:dyDescent="0.35">
      <c r="A23" s="4">
        <v>23</v>
      </c>
      <c r="B23" s="93">
        <v>721</v>
      </c>
      <c r="C23" s="96">
        <v>4024</v>
      </c>
      <c r="D23" s="94" t="s">
        <v>47</v>
      </c>
      <c r="E23" s="33"/>
      <c r="F23" s="88"/>
      <c r="G23" s="95">
        <f t="shared" ref="G23:G25" si="19">F23+J23</f>
        <v>1000</v>
      </c>
      <c r="H23" s="72">
        <f t="shared" ref="H23:H25" si="20">U23</f>
        <v>500</v>
      </c>
      <c r="I23" s="33">
        <f t="shared" ref="I23:I25" si="21">AE23</f>
        <v>500</v>
      </c>
      <c r="J23" s="35">
        <f t="shared" ref="J23:J25" si="22">SUM(H23:I23)</f>
        <v>1000</v>
      </c>
      <c r="K23" s="73">
        <v>500</v>
      </c>
      <c r="L23" s="74"/>
      <c r="M23" s="75"/>
      <c r="N23" s="75"/>
      <c r="O23" s="75"/>
      <c r="P23" s="75"/>
      <c r="Q23" s="75"/>
      <c r="R23" s="38"/>
      <c r="S23" s="38">
        <f t="shared" ref="S23:S25" si="23">SUM(K23:Q23)</f>
        <v>500</v>
      </c>
      <c r="T23" s="75"/>
      <c r="U23" s="39">
        <f t="shared" ref="U23:U25" si="24">SUM(S23:T23)</f>
        <v>500</v>
      </c>
      <c r="V23" s="73">
        <v>500</v>
      </c>
      <c r="W23" s="74"/>
      <c r="X23" s="75"/>
      <c r="Y23" s="75"/>
      <c r="Z23" s="75"/>
      <c r="AA23" s="75"/>
      <c r="AB23" s="75"/>
      <c r="AC23" s="38">
        <f t="shared" ref="AC23:AC25" si="25">SUM(V23:AB23)</f>
        <v>500</v>
      </c>
      <c r="AD23" s="75"/>
      <c r="AE23" s="34">
        <f t="shared" ref="AE23:AE25" si="26">SUM(AC23:AD23)</f>
        <v>500</v>
      </c>
      <c r="AF23" s="53"/>
    </row>
    <row r="24" spans="1:32" ht="69" customHeight="1" outlineLevel="2" thickBot="1" x14ac:dyDescent="0.4">
      <c r="A24" s="4">
        <v>23</v>
      </c>
      <c r="B24" s="93">
        <v>721</v>
      </c>
      <c r="C24" s="96">
        <v>4025</v>
      </c>
      <c r="D24" s="97" t="s">
        <v>48</v>
      </c>
      <c r="E24" s="33"/>
      <c r="F24" s="88"/>
      <c r="G24" s="95">
        <f t="shared" si="19"/>
        <v>1500</v>
      </c>
      <c r="H24" s="72">
        <f t="shared" si="20"/>
        <v>300</v>
      </c>
      <c r="I24" s="33">
        <f t="shared" si="21"/>
        <v>1200</v>
      </c>
      <c r="J24" s="35">
        <f t="shared" si="22"/>
        <v>1500</v>
      </c>
      <c r="K24" s="73">
        <v>300</v>
      </c>
      <c r="L24" s="74"/>
      <c r="M24" s="75"/>
      <c r="N24" s="75"/>
      <c r="O24" s="75"/>
      <c r="P24" s="75"/>
      <c r="Q24" s="75"/>
      <c r="R24" s="38"/>
      <c r="S24" s="38">
        <f t="shared" si="23"/>
        <v>300</v>
      </c>
      <c r="T24" s="75"/>
      <c r="U24" s="39">
        <f t="shared" si="24"/>
        <v>300</v>
      </c>
      <c r="V24" s="73">
        <v>1200</v>
      </c>
      <c r="W24" s="74"/>
      <c r="X24" s="75"/>
      <c r="Y24" s="75"/>
      <c r="Z24" s="75"/>
      <c r="AA24" s="75"/>
      <c r="AB24" s="75"/>
      <c r="AC24" s="38">
        <f t="shared" si="25"/>
        <v>1200</v>
      </c>
      <c r="AD24" s="75"/>
      <c r="AE24" s="34">
        <f t="shared" si="26"/>
        <v>1200</v>
      </c>
      <c r="AF24" s="53"/>
    </row>
    <row r="25" spans="1:32" s="112" customFormat="1" ht="69" hidden="1" customHeight="1" outlineLevel="2" thickBot="1" x14ac:dyDescent="0.4">
      <c r="A25" s="4"/>
      <c r="B25" s="98">
        <v>721</v>
      </c>
      <c r="C25" s="96"/>
      <c r="D25" s="99"/>
      <c r="E25" s="100"/>
      <c r="F25" s="101"/>
      <c r="G25" s="102">
        <f t="shared" si="19"/>
        <v>0</v>
      </c>
      <c r="H25" s="103">
        <f t="shared" si="20"/>
        <v>0</v>
      </c>
      <c r="I25" s="100">
        <f t="shared" si="21"/>
        <v>0</v>
      </c>
      <c r="J25" s="104">
        <f t="shared" si="22"/>
        <v>0</v>
      </c>
      <c r="K25" s="105"/>
      <c r="L25" s="106"/>
      <c r="M25" s="107"/>
      <c r="N25" s="107"/>
      <c r="O25" s="107"/>
      <c r="P25" s="107"/>
      <c r="Q25" s="107"/>
      <c r="R25" s="108"/>
      <c r="S25" s="108">
        <f t="shared" si="23"/>
        <v>0</v>
      </c>
      <c r="T25" s="107"/>
      <c r="U25" s="109">
        <f t="shared" si="24"/>
        <v>0</v>
      </c>
      <c r="V25" s="105"/>
      <c r="W25" s="106"/>
      <c r="X25" s="107"/>
      <c r="Y25" s="107"/>
      <c r="Z25" s="107"/>
      <c r="AA25" s="107"/>
      <c r="AB25" s="107"/>
      <c r="AC25" s="108">
        <f t="shared" si="25"/>
        <v>0</v>
      </c>
      <c r="AD25" s="107"/>
      <c r="AE25" s="110">
        <f t="shared" si="26"/>
        <v>0</v>
      </c>
      <c r="AF25" s="111"/>
    </row>
    <row r="26" spans="1:32" ht="50.1" customHeight="1" outlineLevel="1" collapsed="1" thickBot="1" x14ac:dyDescent="0.4">
      <c r="A26" s="4"/>
      <c r="B26" s="54" t="s">
        <v>49</v>
      </c>
      <c r="C26" s="54"/>
      <c r="D26" s="55"/>
      <c r="E26" s="56">
        <f t="shared" ref="E26:AE26" si="27">SUBTOTAL(9,E19:E25)</f>
        <v>2858</v>
      </c>
      <c r="F26" s="56">
        <f t="shared" si="27"/>
        <v>2858</v>
      </c>
      <c r="G26" s="56">
        <f t="shared" si="27"/>
        <v>6418</v>
      </c>
      <c r="H26" s="58">
        <f t="shared" si="27"/>
        <v>1860</v>
      </c>
      <c r="I26" s="56">
        <f t="shared" si="27"/>
        <v>1700</v>
      </c>
      <c r="J26" s="57">
        <f t="shared" si="27"/>
        <v>3560</v>
      </c>
      <c r="K26" s="56">
        <f t="shared" si="27"/>
        <v>1530</v>
      </c>
      <c r="L26" s="56">
        <f t="shared" si="27"/>
        <v>0</v>
      </c>
      <c r="M26" s="56">
        <f t="shared" si="27"/>
        <v>0</v>
      </c>
      <c r="N26" s="56">
        <f t="shared" si="27"/>
        <v>0</v>
      </c>
      <c r="O26" s="56">
        <f t="shared" si="27"/>
        <v>0</v>
      </c>
      <c r="P26" s="56">
        <f t="shared" si="27"/>
        <v>0</v>
      </c>
      <c r="Q26" s="56">
        <f t="shared" si="27"/>
        <v>0</v>
      </c>
      <c r="R26" s="56">
        <f t="shared" si="27"/>
        <v>0</v>
      </c>
      <c r="S26" s="56">
        <f t="shared" si="27"/>
        <v>1530</v>
      </c>
      <c r="T26" s="56">
        <f t="shared" si="27"/>
        <v>330</v>
      </c>
      <c r="U26" s="56">
        <f t="shared" si="27"/>
        <v>1860</v>
      </c>
      <c r="V26" s="56">
        <f t="shared" si="27"/>
        <v>1700</v>
      </c>
      <c r="W26" s="56">
        <f t="shared" si="27"/>
        <v>0</v>
      </c>
      <c r="X26" s="56">
        <f t="shared" si="27"/>
        <v>0</v>
      </c>
      <c r="Y26" s="56">
        <f t="shared" si="27"/>
        <v>0</v>
      </c>
      <c r="Z26" s="56">
        <f t="shared" si="27"/>
        <v>0</v>
      </c>
      <c r="AA26" s="56">
        <f t="shared" si="27"/>
        <v>0</v>
      </c>
      <c r="AB26" s="56">
        <f t="shared" si="27"/>
        <v>0</v>
      </c>
      <c r="AC26" s="56">
        <f t="shared" si="27"/>
        <v>1700</v>
      </c>
      <c r="AD26" s="56">
        <f t="shared" si="27"/>
        <v>0</v>
      </c>
      <c r="AE26" s="58">
        <f t="shared" si="27"/>
        <v>1700</v>
      </c>
      <c r="AF26" s="113"/>
    </row>
    <row r="27" spans="1:32" ht="70.5" customHeight="1" outlineLevel="2" x14ac:dyDescent="0.35">
      <c r="A27" s="4">
        <v>13</v>
      </c>
      <c r="B27" s="69">
        <v>735</v>
      </c>
      <c r="C27" s="114">
        <v>3525</v>
      </c>
      <c r="D27" s="71" t="s">
        <v>50</v>
      </c>
      <c r="E27" s="33">
        <v>1610</v>
      </c>
      <c r="F27" s="88">
        <v>910</v>
      </c>
      <c r="G27" s="33">
        <f t="shared" ref="G27:G63" si="28">F27+J27</f>
        <v>1110</v>
      </c>
      <c r="H27" s="72">
        <f t="shared" ref="H27:H63" si="29">U27</f>
        <v>100</v>
      </c>
      <c r="I27" s="115">
        <f t="shared" ref="I27:I63" si="30">AE27</f>
        <v>100</v>
      </c>
      <c r="J27" s="35">
        <f t="shared" ref="J27:J44" si="31">SUM(H27:I27)</f>
        <v>200</v>
      </c>
      <c r="K27" s="73">
        <v>100</v>
      </c>
      <c r="L27" s="74"/>
      <c r="M27" s="75"/>
      <c r="N27" s="75"/>
      <c r="O27" s="75"/>
      <c r="P27" s="75"/>
      <c r="Q27" s="75"/>
      <c r="R27" s="38"/>
      <c r="S27" s="38">
        <f t="shared" ref="S27:S63" si="32">SUM(K27:Q27)</f>
        <v>100</v>
      </c>
      <c r="T27" s="75"/>
      <c r="U27" s="39">
        <f t="shared" ref="U27:U63" si="33">SUM(S27:T27)</f>
        <v>100</v>
      </c>
      <c r="V27" s="73">
        <v>100</v>
      </c>
      <c r="W27" s="74"/>
      <c r="X27" s="75"/>
      <c r="Y27" s="75"/>
      <c r="Z27" s="75"/>
      <c r="AA27" s="75"/>
      <c r="AB27" s="75"/>
      <c r="AC27" s="38">
        <f t="shared" ref="AC27:AC63" si="34">SUM(V27:AB27)</f>
        <v>100</v>
      </c>
      <c r="AD27" s="75"/>
      <c r="AE27" s="34">
        <f t="shared" ref="AE27:AE63" si="35">SUM(AC27:AD27)</f>
        <v>100</v>
      </c>
      <c r="AF27" s="65" t="s">
        <v>51</v>
      </c>
    </row>
    <row r="28" spans="1:32" ht="70.5" customHeight="1" outlineLevel="2" x14ac:dyDescent="0.35">
      <c r="A28" s="4">
        <v>13</v>
      </c>
      <c r="B28" s="69">
        <v>735</v>
      </c>
      <c r="C28" s="114">
        <v>2950</v>
      </c>
      <c r="D28" s="71" t="s">
        <v>52</v>
      </c>
      <c r="E28" s="33">
        <v>3080</v>
      </c>
      <c r="F28" s="88">
        <v>2280</v>
      </c>
      <c r="G28" s="33">
        <f t="shared" si="28"/>
        <v>2680</v>
      </c>
      <c r="H28" s="72">
        <f t="shared" si="29"/>
        <v>200</v>
      </c>
      <c r="I28" s="115">
        <f t="shared" si="30"/>
        <v>200</v>
      </c>
      <c r="J28" s="35">
        <f t="shared" si="31"/>
        <v>400</v>
      </c>
      <c r="K28" s="73">
        <v>200</v>
      </c>
      <c r="L28" s="74"/>
      <c r="M28" s="75"/>
      <c r="N28" s="75"/>
      <c r="O28" s="75"/>
      <c r="P28" s="75"/>
      <c r="Q28" s="75"/>
      <c r="R28" s="38"/>
      <c r="S28" s="38">
        <f t="shared" si="32"/>
        <v>200</v>
      </c>
      <c r="T28" s="75"/>
      <c r="U28" s="39">
        <f t="shared" si="33"/>
        <v>200</v>
      </c>
      <c r="V28" s="73">
        <v>200</v>
      </c>
      <c r="W28" s="74"/>
      <c r="X28" s="75"/>
      <c r="Y28" s="75"/>
      <c r="Z28" s="75"/>
      <c r="AA28" s="75"/>
      <c r="AB28" s="75"/>
      <c r="AC28" s="38">
        <f t="shared" si="34"/>
        <v>200</v>
      </c>
      <c r="AD28" s="75"/>
      <c r="AE28" s="34">
        <f t="shared" si="35"/>
        <v>200</v>
      </c>
      <c r="AF28" s="65" t="s">
        <v>53</v>
      </c>
    </row>
    <row r="29" spans="1:32" ht="70.5" customHeight="1" outlineLevel="2" x14ac:dyDescent="0.35">
      <c r="A29" s="4">
        <v>13</v>
      </c>
      <c r="B29" s="69">
        <v>735</v>
      </c>
      <c r="C29" s="114">
        <v>3712</v>
      </c>
      <c r="D29" s="71" t="s">
        <v>54</v>
      </c>
      <c r="E29" s="33">
        <v>100</v>
      </c>
      <c r="F29" s="88">
        <v>100</v>
      </c>
      <c r="G29" s="33">
        <f t="shared" si="28"/>
        <v>300</v>
      </c>
      <c r="H29" s="72">
        <f t="shared" si="29"/>
        <v>100</v>
      </c>
      <c r="I29" s="115">
        <f t="shared" si="30"/>
        <v>100</v>
      </c>
      <c r="J29" s="35">
        <f t="shared" si="31"/>
        <v>200</v>
      </c>
      <c r="K29" s="73">
        <v>100</v>
      </c>
      <c r="L29" s="74"/>
      <c r="M29" s="75"/>
      <c r="N29" s="75"/>
      <c r="O29" s="75"/>
      <c r="P29" s="75"/>
      <c r="Q29" s="75"/>
      <c r="R29" s="38"/>
      <c r="S29" s="38">
        <f t="shared" si="32"/>
        <v>100</v>
      </c>
      <c r="T29" s="75"/>
      <c r="U29" s="39">
        <f t="shared" si="33"/>
        <v>100</v>
      </c>
      <c r="V29" s="73">
        <v>100</v>
      </c>
      <c r="W29" s="74"/>
      <c r="X29" s="75"/>
      <c r="Y29" s="75"/>
      <c r="Z29" s="75"/>
      <c r="AA29" s="75"/>
      <c r="AB29" s="75"/>
      <c r="AC29" s="38">
        <f t="shared" si="34"/>
        <v>100</v>
      </c>
      <c r="AD29" s="75"/>
      <c r="AE29" s="34">
        <f t="shared" si="35"/>
        <v>100</v>
      </c>
      <c r="AF29" s="65" t="s">
        <v>55</v>
      </c>
    </row>
    <row r="30" spans="1:32" ht="70.5" customHeight="1" outlineLevel="2" x14ac:dyDescent="0.35">
      <c r="A30" s="4">
        <v>13</v>
      </c>
      <c r="B30" s="69">
        <v>735</v>
      </c>
      <c r="C30" s="114">
        <v>3713</v>
      </c>
      <c r="D30" s="71" t="s">
        <v>56</v>
      </c>
      <c r="E30" s="33">
        <v>400</v>
      </c>
      <c r="F30" s="33">
        <v>400</v>
      </c>
      <c r="G30" s="33">
        <f t="shared" si="28"/>
        <v>1100</v>
      </c>
      <c r="H30" s="72">
        <f t="shared" si="29"/>
        <v>100</v>
      </c>
      <c r="I30" s="115">
        <f t="shared" si="30"/>
        <v>600</v>
      </c>
      <c r="J30" s="35">
        <f t="shared" si="31"/>
        <v>700</v>
      </c>
      <c r="K30" s="73">
        <v>100</v>
      </c>
      <c r="L30" s="74"/>
      <c r="M30" s="75"/>
      <c r="N30" s="75"/>
      <c r="O30" s="75"/>
      <c r="P30" s="75"/>
      <c r="Q30" s="75"/>
      <c r="R30" s="38"/>
      <c r="S30" s="38">
        <f t="shared" si="32"/>
        <v>100</v>
      </c>
      <c r="T30" s="75"/>
      <c r="U30" s="39">
        <f t="shared" si="33"/>
        <v>100</v>
      </c>
      <c r="V30" s="73">
        <v>600</v>
      </c>
      <c r="W30" s="74"/>
      <c r="X30" s="75"/>
      <c r="Y30" s="75"/>
      <c r="Z30" s="75"/>
      <c r="AA30" s="75"/>
      <c r="AB30" s="75"/>
      <c r="AC30" s="38">
        <f t="shared" si="34"/>
        <v>600</v>
      </c>
      <c r="AD30" s="75"/>
      <c r="AE30" s="34">
        <f t="shared" si="35"/>
        <v>600</v>
      </c>
      <c r="AF30" s="65" t="s">
        <v>57</v>
      </c>
    </row>
    <row r="31" spans="1:32" ht="70.5" customHeight="1" outlineLevel="2" x14ac:dyDescent="0.35">
      <c r="A31" s="4">
        <v>13</v>
      </c>
      <c r="B31" s="69">
        <v>735</v>
      </c>
      <c r="C31" s="70">
        <v>4026</v>
      </c>
      <c r="D31" s="71" t="s">
        <v>58</v>
      </c>
      <c r="E31" s="33"/>
      <c r="F31" s="33"/>
      <c r="G31" s="33">
        <f t="shared" si="28"/>
        <v>1364</v>
      </c>
      <c r="H31" s="72">
        <f t="shared" si="29"/>
        <v>100</v>
      </c>
      <c r="I31" s="115">
        <f t="shared" si="30"/>
        <v>1264</v>
      </c>
      <c r="J31" s="35">
        <f t="shared" si="31"/>
        <v>1364</v>
      </c>
      <c r="K31" s="73">
        <v>100</v>
      </c>
      <c r="L31" s="74"/>
      <c r="M31" s="75"/>
      <c r="N31" s="75"/>
      <c r="O31" s="75"/>
      <c r="P31" s="75"/>
      <c r="Q31" s="75"/>
      <c r="R31" s="38"/>
      <c r="S31" s="38">
        <f t="shared" si="32"/>
        <v>100</v>
      </c>
      <c r="T31" s="75"/>
      <c r="U31" s="39">
        <f t="shared" si="33"/>
        <v>100</v>
      </c>
      <c r="V31" s="73">
        <v>1264</v>
      </c>
      <c r="W31" s="74"/>
      <c r="X31" s="75"/>
      <c r="Y31" s="75"/>
      <c r="Z31" s="75"/>
      <c r="AA31" s="75"/>
      <c r="AB31" s="75"/>
      <c r="AC31" s="38">
        <f t="shared" si="34"/>
        <v>1264</v>
      </c>
      <c r="AD31" s="75"/>
      <c r="AE31" s="34">
        <f t="shared" si="35"/>
        <v>1264</v>
      </c>
      <c r="AF31" s="65" t="s">
        <v>59</v>
      </c>
    </row>
    <row r="32" spans="1:32" ht="111" customHeight="1" outlineLevel="2" x14ac:dyDescent="0.35">
      <c r="A32" s="4">
        <v>13</v>
      </c>
      <c r="B32" s="69">
        <v>735</v>
      </c>
      <c r="C32" s="114">
        <v>2831</v>
      </c>
      <c r="D32" s="71" t="s">
        <v>60</v>
      </c>
      <c r="E32" s="33">
        <v>1200</v>
      </c>
      <c r="F32" s="33">
        <v>1100</v>
      </c>
      <c r="G32" s="33">
        <f t="shared" si="28"/>
        <v>1300</v>
      </c>
      <c r="H32" s="72">
        <f t="shared" si="29"/>
        <v>100</v>
      </c>
      <c r="I32" s="115">
        <f t="shared" si="30"/>
        <v>100</v>
      </c>
      <c r="J32" s="35">
        <f t="shared" si="31"/>
        <v>200</v>
      </c>
      <c r="K32" s="73">
        <v>100</v>
      </c>
      <c r="L32" s="74"/>
      <c r="M32" s="75"/>
      <c r="N32" s="75"/>
      <c r="O32" s="75"/>
      <c r="P32" s="75"/>
      <c r="Q32" s="75"/>
      <c r="R32" s="38"/>
      <c r="S32" s="38">
        <f t="shared" si="32"/>
        <v>100</v>
      </c>
      <c r="T32" s="75"/>
      <c r="U32" s="39">
        <f t="shared" si="33"/>
        <v>100</v>
      </c>
      <c r="V32" s="73">
        <v>100</v>
      </c>
      <c r="W32" s="74"/>
      <c r="X32" s="75"/>
      <c r="Y32" s="75"/>
      <c r="Z32" s="75"/>
      <c r="AA32" s="75"/>
      <c r="AB32" s="75"/>
      <c r="AC32" s="38">
        <f t="shared" si="34"/>
        <v>100</v>
      </c>
      <c r="AD32" s="75"/>
      <c r="AE32" s="34">
        <f t="shared" si="35"/>
        <v>100</v>
      </c>
      <c r="AF32" s="65" t="s">
        <v>61</v>
      </c>
    </row>
    <row r="33" spans="1:32" ht="70.5" customHeight="1" outlineLevel="2" x14ac:dyDescent="0.35">
      <c r="A33" s="4">
        <v>9</v>
      </c>
      <c r="B33" s="69">
        <v>735</v>
      </c>
      <c r="C33" s="114">
        <v>3872</v>
      </c>
      <c r="D33" s="71" t="s">
        <v>62</v>
      </c>
      <c r="E33" s="33">
        <v>200</v>
      </c>
      <c r="F33" s="33">
        <v>200</v>
      </c>
      <c r="G33" s="33">
        <f t="shared" si="28"/>
        <v>300</v>
      </c>
      <c r="H33" s="72">
        <f t="shared" si="29"/>
        <v>100</v>
      </c>
      <c r="I33" s="115">
        <f t="shared" si="30"/>
        <v>0</v>
      </c>
      <c r="J33" s="35">
        <f t="shared" si="31"/>
        <v>100</v>
      </c>
      <c r="K33" s="73">
        <v>100</v>
      </c>
      <c r="L33" s="74"/>
      <c r="M33" s="75"/>
      <c r="N33" s="75"/>
      <c r="O33" s="75"/>
      <c r="P33" s="75"/>
      <c r="Q33" s="75"/>
      <c r="R33" s="38"/>
      <c r="S33" s="38">
        <f t="shared" si="32"/>
        <v>100</v>
      </c>
      <c r="T33" s="75"/>
      <c r="U33" s="39">
        <f t="shared" si="33"/>
        <v>100</v>
      </c>
      <c r="V33" s="73"/>
      <c r="W33" s="74"/>
      <c r="X33" s="75"/>
      <c r="Y33" s="75"/>
      <c r="Z33" s="75"/>
      <c r="AA33" s="75"/>
      <c r="AB33" s="75"/>
      <c r="AC33" s="38">
        <f t="shared" si="34"/>
        <v>0</v>
      </c>
      <c r="AD33" s="75"/>
      <c r="AE33" s="34">
        <f t="shared" si="35"/>
        <v>0</v>
      </c>
      <c r="AF33" s="65" t="s">
        <v>63</v>
      </c>
    </row>
    <row r="34" spans="1:32" ht="70.5" customHeight="1" outlineLevel="2" x14ac:dyDescent="0.35">
      <c r="A34" s="4">
        <v>13</v>
      </c>
      <c r="B34" s="69">
        <v>735</v>
      </c>
      <c r="C34" s="114">
        <v>3398</v>
      </c>
      <c r="D34" s="71" t="s">
        <v>64</v>
      </c>
      <c r="E34" s="33">
        <v>25500</v>
      </c>
      <c r="F34" s="33">
        <v>9540</v>
      </c>
      <c r="G34" s="33">
        <f t="shared" si="28"/>
        <v>17040</v>
      </c>
      <c r="H34" s="72">
        <f t="shared" si="29"/>
        <v>5000</v>
      </c>
      <c r="I34" s="115">
        <f t="shared" si="30"/>
        <v>2500</v>
      </c>
      <c r="J34" s="35">
        <f t="shared" si="31"/>
        <v>7500</v>
      </c>
      <c r="K34" s="73"/>
      <c r="L34" s="74"/>
      <c r="M34" s="75"/>
      <c r="N34" s="75">
        <v>3000</v>
      </c>
      <c r="O34" s="75"/>
      <c r="P34" s="75"/>
      <c r="Q34" s="75"/>
      <c r="R34" s="38"/>
      <c r="S34" s="38">
        <f t="shared" si="32"/>
        <v>3000</v>
      </c>
      <c r="T34" s="75">
        <v>2000</v>
      </c>
      <c r="U34" s="39">
        <f t="shared" si="33"/>
        <v>5000</v>
      </c>
      <c r="V34" s="73">
        <v>2500</v>
      </c>
      <c r="W34" s="74"/>
      <c r="X34" s="75"/>
      <c r="Y34" s="75"/>
      <c r="Z34" s="75"/>
      <c r="AA34" s="75"/>
      <c r="AB34" s="75"/>
      <c r="AC34" s="38">
        <f t="shared" si="34"/>
        <v>2500</v>
      </c>
      <c r="AD34" s="75"/>
      <c r="AE34" s="34">
        <f t="shared" si="35"/>
        <v>2500</v>
      </c>
      <c r="AF34" s="65" t="s">
        <v>65</v>
      </c>
    </row>
    <row r="35" spans="1:32" ht="70.5" customHeight="1" outlineLevel="2" x14ac:dyDescent="0.35">
      <c r="A35" s="4">
        <v>13</v>
      </c>
      <c r="B35" s="69">
        <v>735</v>
      </c>
      <c r="C35" s="114">
        <v>3006</v>
      </c>
      <c r="D35" s="71" t="s">
        <v>66</v>
      </c>
      <c r="E35" s="33">
        <v>9800</v>
      </c>
      <c r="F35" s="33">
        <v>9100</v>
      </c>
      <c r="G35" s="33">
        <f>F35+J35</f>
        <v>11600</v>
      </c>
      <c r="H35" s="72">
        <f>U35</f>
        <v>500</v>
      </c>
      <c r="I35" s="115">
        <f>AE35</f>
        <v>2000</v>
      </c>
      <c r="J35" s="35">
        <f>SUM(H35:I35)</f>
        <v>2500</v>
      </c>
      <c r="K35" s="73">
        <v>500</v>
      </c>
      <c r="L35" s="74"/>
      <c r="M35" s="75"/>
      <c r="N35" s="75"/>
      <c r="O35" s="75"/>
      <c r="P35" s="75"/>
      <c r="Q35" s="75"/>
      <c r="R35" s="38"/>
      <c r="S35" s="38">
        <f>SUM(K35:Q35)</f>
        <v>500</v>
      </c>
      <c r="T35" s="75"/>
      <c r="U35" s="39">
        <f>SUM(S35:T35)</f>
        <v>500</v>
      </c>
      <c r="V35" s="73">
        <v>2000</v>
      </c>
      <c r="W35" s="74"/>
      <c r="X35" s="75"/>
      <c r="Y35" s="75"/>
      <c r="Z35" s="75"/>
      <c r="AA35" s="75"/>
      <c r="AB35" s="75"/>
      <c r="AC35" s="38">
        <f>SUM(V35:AB35)</f>
        <v>2000</v>
      </c>
      <c r="AD35" s="75"/>
      <c r="AE35" s="34">
        <f>SUM(AC35:AD35)</f>
        <v>2000</v>
      </c>
      <c r="AF35" s="65"/>
    </row>
    <row r="36" spans="1:32" ht="70.5" customHeight="1" outlineLevel="2" x14ac:dyDescent="0.35">
      <c r="A36" s="4" t="s">
        <v>67</v>
      </c>
      <c r="B36" s="69">
        <v>735</v>
      </c>
      <c r="C36" s="114">
        <v>3876</v>
      </c>
      <c r="D36" s="71" t="s">
        <v>68</v>
      </c>
      <c r="E36" s="33">
        <v>150</v>
      </c>
      <c r="F36" s="33">
        <v>150</v>
      </c>
      <c r="G36" s="33">
        <f t="shared" si="28"/>
        <v>350</v>
      </c>
      <c r="H36" s="72">
        <f t="shared" si="29"/>
        <v>100</v>
      </c>
      <c r="I36" s="115">
        <f t="shared" si="30"/>
        <v>100</v>
      </c>
      <c r="J36" s="35">
        <f t="shared" si="31"/>
        <v>200</v>
      </c>
      <c r="K36" s="73">
        <v>100</v>
      </c>
      <c r="L36" s="74"/>
      <c r="M36" s="75"/>
      <c r="N36" s="75"/>
      <c r="O36" s="75"/>
      <c r="P36" s="75"/>
      <c r="Q36" s="75"/>
      <c r="R36" s="38"/>
      <c r="S36" s="38">
        <f t="shared" si="32"/>
        <v>100</v>
      </c>
      <c r="T36" s="75"/>
      <c r="U36" s="39">
        <f t="shared" si="33"/>
        <v>100</v>
      </c>
      <c r="V36" s="73">
        <v>100</v>
      </c>
      <c r="W36" s="74"/>
      <c r="X36" s="75"/>
      <c r="Y36" s="75"/>
      <c r="Z36" s="75"/>
      <c r="AA36" s="75"/>
      <c r="AB36" s="75"/>
      <c r="AC36" s="38">
        <f t="shared" si="34"/>
        <v>100</v>
      </c>
      <c r="AD36" s="75"/>
      <c r="AE36" s="34">
        <f t="shared" si="35"/>
        <v>100</v>
      </c>
      <c r="AF36" s="65" t="s">
        <v>69</v>
      </c>
    </row>
    <row r="37" spans="1:32" s="62" customFormat="1" ht="70.5" customHeight="1" outlineLevel="2" x14ac:dyDescent="0.35">
      <c r="A37" s="4">
        <v>13</v>
      </c>
      <c r="B37" s="69">
        <v>735</v>
      </c>
      <c r="C37" s="70">
        <v>4027</v>
      </c>
      <c r="D37" s="71" t="s">
        <v>70</v>
      </c>
      <c r="E37" s="33"/>
      <c r="F37" s="33"/>
      <c r="G37" s="33">
        <f t="shared" si="28"/>
        <v>2000</v>
      </c>
      <c r="H37" s="72">
        <f t="shared" si="29"/>
        <v>500</v>
      </c>
      <c r="I37" s="115">
        <f t="shared" si="30"/>
        <v>1500</v>
      </c>
      <c r="J37" s="35">
        <f t="shared" si="31"/>
        <v>2000</v>
      </c>
      <c r="K37" s="73">
        <v>500</v>
      </c>
      <c r="L37" s="74"/>
      <c r="M37" s="75"/>
      <c r="N37" s="75"/>
      <c r="O37" s="75"/>
      <c r="P37" s="75"/>
      <c r="Q37" s="75"/>
      <c r="R37" s="38"/>
      <c r="S37" s="38">
        <f t="shared" si="32"/>
        <v>500</v>
      </c>
      <c r="T37" s="75"/>
      <c r="U37" s="39">
        <f t="shared" si="33"/>
        <v>500</v>
      </c>
      <c r="V37" s="73">
        <v>1500</v>
      </c>
      <c r="W37" s="74"/>
      <c r="X37" s="75"/>
      <c r="Y37" s="75"/>
      <c r="Z37" s="75"/>
      <c r="AA37" s="75"/>
      <c r="AB37" s="75"/>
      <c r="AC37" s="38">
        <f t="shared" si="34"/>
        <v>1500</v>
      </c>
      <c r="AD37" s="75"/>
      <c r="AE37" s="34">
        <f t="shared" si="35"/>
        <v>1500</v>
      </c>
      <c r="AF37" s="65"/>
    </row>
    <row r="38" spans="1:32" ht="70.5" customHeight="1" outlineLevel="2" x14ac:dyDescent="0.35">
      <c r="A38" s="4">
        <v>13</v>
      </c>
      <c r="B38" s="69">
        <v>735</v>
      </c>
      <c r="C38" s="70">
        <v>4028</v>
      </c>
      <c r="D38" s="71" t="s">
        <v>71</v>
      </c>
      <c r="E38" s="33"/>
      <c r="F38" s="33"/>
      <c r="G38" s="33">
        <f t="shared" si="28"/>
        <v>500</v>
      </c>
      <c r="H38" s="72">
        <f t="shared" si="29"/>
        <v>0</v>
      </c>
      <c r="I38" s="115">
        <f t="shared" si="30"/>
        <v>500</v>
      </c>
      <c r="J38" s="35">
        <f t="shared" si="31"/>
        <v>500</v>
      </c>
      <c r="K38" s="73"/>
      <c r="L38" s="74"/>
      <c r="M38" s="75"/>
      <c r="N38" s="75"/>
      <c r="O38" s="75"/>
      <c r="P38" s="75"/>
      <c r="Q38" s="75"/>
      <c r="R38" s="38"/>
      <c r="S38" s="38">
        <f t="shared" si="32"/>
        <v>0</v>
      </c>
      <c r="T38" s="75"/>
      <c r="U38" s="39">
        <f t="shared" si="33"/>
        <v>0</v>
      </c>
      <c r="V38" s="73">
        <v>500</v>
      </c>
      <c r="W38" s="74"/>
      <c r="X38" s="75"/>
      <c r="Y38" s="75"/>
      <c r="Z38" s="75"/>
      <c r="AA38" s="75"/>
      <c r="AB38" s="75"/>
      <c r="AC38" s="38">
        <f t="shared" si="34"/>
        <v>500</v>
      </c>
      <c r="AD38" s="75"/>
      <c r="AE38" s="34">
        <f t="shared" si="35"/>
        <v>500</v>
      </c>
      <c r="AF38" s="65"/>
    </row>
    <row r="39" spans="1:32" ht="70.5" customHeight="1" outlineLevel="2" x14ac:dyDescent="0.35">
      <c r="A39" s="4">
        <v>13</v>
      </c>
      <c r="B39" s="69">
        <v>735</v>
      </c>
      <c r="C39" s="70">
        <v>4029</v>
      </c>
      <c r="D39" s="71" t="s">
        <v>72</v>
      </c>
      <c r="E39" s="33"/>
      <c r="F39" s="33"/>
      <c r="G39" s="33">
        <f t="shared" si="28"/>
        <v>500</v>
      </c>
      <c r="H39" s="72">
        <f t="shared" si="29"/>
        <v>0</v>
      </c>
      <c r="I39" s="115">
        <f t="shared" si="30"/>
        <v>500</v>
      </c>
      <c r="J39" s="35">
        <f t="shared" ref="J39" si="36">SUM(H39:I39)</f>
        <v>500</v>
      </c>
      <c r="K39" s="73"/>
      <c r="L39" s="74"/>
      <c r="M39" s="75"/>
      <c r="N39" s="75"/>
      <c r="O39" s="75"/>
      <c r="P39" s="75"/>
      <c r="Q39" s="75"/>
      <c r="R39" s="38"/>
      <c r="S39" s="38">
        <f t="shared" si="32"/>
        <v>0</v>
      </c>
      <c r="T39" s="75"/>
      <c r="U39" s="39">
        <f t="shared" si="33"/>
        <v>0</v>
      </c>
      <c r="V39" s="73">
        <v>500</v>
      </c>
      <c r="W39" s="74"/>
      <c r="X39" s="75"/>
      <c r="Y39" s="75"/>
      <c r="Z39" s="75"/>
      <c r="AA39" s="75"/>
      <c r="AB39" s="75"/>
      <c r="AC39" s="38">
        <f t="shared" si="34"/>
        <v>500</v>
      </c>
      <c r="AD39" s="75"/>
      <c r="AE39" s="34">
        <f t="shared" si="35"/>
        <v>500</v>
      </c>
      <c r="AF39" s="65"/>
    </row>
    <row r="40" spans="1:32" ht="70.5" customHeight="1" outlineLevel="2" x14ac:dyDescent="0.35">
      <c r="A40" s="4">
        <v>13</v>
      </c>
      <c r="B40" s="69">
        <v>735</v>
      </c>
      <c r="C40" s="70">
        <v>4030</v>
      </c>
      <c r="D40" s="71" t="s">
        <v>73</v>
      </c>
      <c r="E40" s="33"/>
      <c r="F40" s="33"/>
      <c r="G40" s="33">
        <f t="shared" si="28"/>
        <v>1000</v>
      </c>
      <c r="H40" s="72">
        <f t="shared" si="29"/>
        <v>0</v>
      </c>
      <c r="I40" s="115">
        <f t="shared" si="30"/>
        <v>1000</v>
      </c>
      <c r="J40" s="35">
        <f t="shared" si="31"/>
        <v>1000</v>
      </c>
      <c r="K40" s="73"/>
      <c r="L40" s="74"/>
      <c r="M40" s="75"/>
      <c r="N40" s="75"/>
      <c r="O40" s="75"/>
      <c r="P40" s="75"/>
      <c r="Q40" s="75"/>
      <c r="R40" s="38"/>
      <c r="S40" s="38">
        <f t="shared" si="32"/>
        <v>0</v>
      </c>
      <c r="T40" s="75"/>
      <c r="U40" s="39">
        <f t="shared" si="33"/>
        <v>0</v>
      </c>
      <c r="V40" s="73">
        <v>1000</v>
      </c>
      <c r="W40" s="74"/>
      <c r="X40" s="75"/>
      <c r="Y40" s="75"/>
      <c r="Z40" s="75"/>
      <c r="AA40" s="75"/>
      <c r="AB40" s="75"/>
      <c r="AC40" s="38">
        <f t="shared" si="34"/>
        <v>1000</v>
      </c>
      <c r="AD40" s="75"/>
      <c r="AE40" s="34">
        <f t="shared" si="35"/>
        <v>1000</v>
      </c>
      <c r="AF40" s="65"/>
    </row>
    <row r="41" spans="1:32" ht="70.5" customHeight="1" outlineLevel="2" x14ac:dyDescent="0.35">
      <c r="A41" s="4">
        <v>13</v>
      </c>
      <c r="B41" s="69">
        <v>735</v>
      </c>
      <c r="C41" s="70">
        <v>4031</v>
      </c>
      <c r="D41" s="71" t="s">
        <v>74</v>
      </c>
      <c r="E41" s="116"/>
      <c r="F41" s="117"/>
      <c r="G41" s="33">
        <f t="shared" si="28"/>
        <v>500</v>
      </c>
      <c r="H41" s="72">
        <f t="shared" si="29"/>
        <v>0</v>
      </c>
      <c r="I41" s="115">
        <f t="shared" si="30"/>
        <v>500</v>
      </c>
      <c r="J41" s="35">
        <f t="shared" si="31"/>
        <v>500</v>
      </c>
      <c r="K41" s="73"/>
      <c r="L41" s="74"/>
      <c r="M41" s="75"/>
      <c r="N41" s="75"/>
      <c r="O41" s="75"/>
      <c r="P41" s="75"/>
      <c r="Q41" s="75"/>
      <c r="R41" s="38"/>
      <c r="S41" s="38">
        <f t="shared" si="32"/>
        <v>0</v>
      </c>
      <c r="T41" s="75"/>
      <c r="U41" s="39">
        <f t="shared" si="33"/>
        <v>0</v>
      </c>
      <c r="V41" s="73">
        <v>500</v>
      </c>
      <c r="W41" s="74"/>
      <c r="X41" s="75"/>
      <c r="Y41" s="75"/>
      <c r="Z41" s="75"/>
      <c r="AA41" s="75"/>
      <c r="AB41" s="75"/>
      <c r="AC41" s="38">
        <f t="shared" si="34"/>
        <v>500</v>
      </c>
      <c r="AD41" s="75"/>
      <c r="AE41" s="34">
        <f t="shared" si="35"/>
        <v>500</v>
      </c>
      <c r="AF41" s="65"/>
    </row>
    <row r="42" spans="1:32" ht="70.5" customHeight="1" outlineLevel="2" x14ac:dyDescent="0.35">
      <c r="A42" s="4">
        <v>13</v>
      </c>
      <c r="B42" s="69">
        <v>735</v>
      </c>
      <c r="C42" s="114">
        <v>2947</v>
      </c>
      <c r="D42" s="71" t="s">
        <v>75</v>
      </c>
      <c r="E42" s="33">
        <v>1010</v>
      </c>
      <c r="F42" s="33">
        <v>1010</v>
      </c>
      <c r="G42" s="33">
        <f t="shared" si="28"/>
        <v>2010</v>
      </c>
      <c r="H42" s="72">
        <f t="shared" si="29"/>
        <v>200</v>
      </c>
      <c r="I42" s="115">
        <f t="shared" si="30"/>
        <v>800</v>
      </c>
      <c r="J42" s="35">
        <f t="shared" si="31"/>
        <v>1000</v>
      </c>
      <c r="K42" s="73">
        <v>200</v>
      </c>
      <c r="L42" s="74"/>
      <c r="M42" s="75"/>
      <c r="N42" s="75"/>
      <c r="O42" s="75"/>
      <c r="P42" s="75"/>
      <c r="Q42" s="75"/>
      <c r="R42" s="38"/>
      <c r="S42" s="38">
        <f t="shared" si="32"/>
        <v>200</v>
      </c>
      <c r="T42" s="75"/>
      <c r="U42" s="39">
        <f t="shared" si="33"/>
        <v>200</v>
      </c>
      <c r="V42" s="73">
        <v>800</v>
      </c>
      <c r="W42" s="74"/>
      <c r="X42" s="75"/>
      <c r="Y42" s="75"/>
      <c r="Z42" s="75"/>
      <c r="AA42" s="75"/>
      <c r="AB42" s="75"/>
      <c r="AC42" s="38">
        <f t="shared" si="34"/>
        <v>800</v>
      </c>
      <c r="AD42" s="75"/>
      <c r="AE42" s="34">
        <f t="shared" si="35"/>
        <v>800</v>
      </c>
      <c r="AF42" s="118"/>
    </row>
    <row r="43" spans="1:32" ht="70.5" customHeight="1" outlineLevel="2" x14ac:dyDescent="0.35">
      <c r="A43" s="4">
        <v>13</v>
      </c>
      <c r="B43" s="69">
        <v>735</v>
      </c>
      <c r="C43" s="114">
        <v>3714</v>
      </c>
      <c r="D43" s="71" t="s">
        <v>76</v>
      </c>
      <c r="E43" s="33">
        <v>1000</v>
      </c>
      <c r="F43" s="33">
        <v>1000</v>
      </c>
      <c r="G43" s="33">
        <f t="shared" si="28"/>
        <v>2200</v>
      </c>
      <c r="H43" s="72">
        <f t="shared" si="29"/>
        <v>500</v>
      </c>
      <c r="I43" s="115">
        <f t="shared" si="30"/>
        <v>700</v>
      </c>
      <c r="J43" s="35">
        <f t="shared" si="31"/>
        <v>1200</v>
      </c>
      <c r="K43" s="73">
        <v>500</v>
      </c>
      <c r="L43" s="74"/>
      <c r="M43" s="75"/>
      <c r="N43" s="75"/>
      <c r="O43" s="75"/>
      <c r="P43" s="75"/>
      <c r="Q43" s="75"/>
      <c r="R43" s="38"/>
      <c r="S43" s="38">
        <f t="shared" si="32"/>
        <v>500</v>
      </c>
      <c r="T43" s="75"/>
      <c r="U43" s="39">
        <f t="shared" si="33"/>
        <v>500</v>
      </c>
      <c r="V43" s="73">
        <v>700</v>
      </c>
      <c r="W43" s="74"/>
      <c r="X43" s="75"/>
      <c r="Y43" s="75"/>
      <c r="Z43" s="75"/>
      <c r="AA43" s="75"/>
      <c r="AB43" s="75"/>
      <c r="AC43" s="38">
        <f t="shared" si="34"/>
        <v>700</v>
      </c>
      <c r="AD43" s="75"/>
      <c r="AE43" s="34">
        <f t="shared" si="35"/>
        <v>700</v>
      </c>
      <c r="AF43" s="118"/>
    </row>
    <row r="44" spans="1:32" s="62" customFormat="1" ht="70.5" customHeight="1" outlineLevel="2" x14ac:dyDescent="0.35">
      <c r="A44" s="4">
        <v>13</v>
      </c>
      <c r="B44" s="69">
        <v>735</v>
      </c>
      <c r="C44" s="114">
        <v>3710</v>
      </c>
      <c r="D44" s="71" t="s">
        <v>77</v>
      </c>
      <c r="E44" s="33">
        <v>1000</v>
      </c>
      <c r="F44" s="33">
        <v>500</v>
      </c>
      <c r="G44" s="33">
        <f t="shared" si="28"/>
        <v>1500</v>
      </c>
      <c r="H44" s="72">
        <f t="shared" si="29"/>
        <v>300</v>
      </c>
      <c r="I44" s="115">
        <f t="shared" si="30"/>
        <v>700</v>
      </c>
      <c r="J44" s="35">
        <f t="shared" si="31"/>
        <v>1000</v>
      </c>
      <c r="K44" s="73">
        <v>300</v>
      </c>
      <c r="L44" s="74"/>
      <c r="M44" s="75"/>
      <c r="N44" s="75"/>
      <c r="O44" s="75"/>
      <c r="P44" s="75"/>
      <c r="Q44" s="75"/>
      <c r="R44" s="38"/>
      <c r="S44" s="38">
        <f t="shared" si="32"/>
        <v>300</v>
      </c>
      <c r="T44" s="75"/>
      <c r="U44" s="39">
        <f t="shared" si="33"/>
        <v>300</v>
      </c>
      <c r="V44" s="73">
        <v>700</v>
      </c>
      <c r="W44" s="74"/>
      <c r="X44" s="75"/>
      <c r="Y44" s="75"/>
      <c r="Z44" s="75"/>
      <c r="AA44" s="75"/>
      <c r="AB44" s="75"/>
      <c r="AC44" s="38">
        <f t="shared" si="34"/>
        <v>700</v>
      </c>
      <c r="AD44" s="75"/>
      <c r="AE44" s="34">
        <f t="shared" si="35"/>
        <v>700</v>
      </c>
      <c r="AF44" s="118"/>
    </row>
    <row r="45" spans="1:32" ht="70.5" customHeight="1" outlineLevel="2" x14ac:dyDescent="0.35">
      <c r="A45" s="4">
        <v>13</v>
      </c>
      <c r="B45" s="69">
        <v>735</v>
      </c>
      <c r="C45" s="114">
        <v>3974</v>
      </c>
      <c r="D45" s="71" t="s">
        <v>78</v>
      </c>
      <c r="E45" s="33">
        <v>500</v>
      </c>
      <c r="F45" s="33">
        <v>500</v>
      </c>
      <c r="G45" s="33">
        <f t="shared" si="28"/>
        <v>700</v>
      </c>
      <c r="H45" s="72">
        <f t="shared" si="29"/>
        <v>200</v>
      </c>
      <c r="I45" s="115">
        <f t="shared" si="30"/>
        <v>0</v>
      </c>
      <c r="J45" s="35">
        <f t="shared" ref="J45:J63" si="37">SUM(H45:I45)</f>
        <v>200</v>
      </c>
      <c r="K45" s="73">
        <v>200</v>
      </c>
      <c r="L45" s="74"/>
      <c r="M45" s="75"/>
      <c r="N45" s="75"/>
      <c r="O45" s="75"/>
      <c r="P45" s="75"/>
      <c r="Q45" s="75"/>
      <c r="R45" s="38"/>
      <c r="S45" s="38">
        <f t="shared" si="32"/>
        <v>200</v>
      </c>
      <c r="T45" s="75"/>
      <c r="U45" s="39">
        <f t="shared" si="33"/>
        <v>200</v>
      </c>
      <c r="V45" s="73"/>
      <c r="W45" s="74"/>
      <c r="X45" s="75"/>
      <c r="Y45" s="75"/>
      <c r="Z45" s="75"/>
      <c r="AA45" s="75"/>
      <c r="AB45" s="75"/>
      <c r="AC45" s="38">
        <f t="shared" si="34"/>
        <v>0</v>
      </c>
      <c r="AD45" s="75"/>
      <c r="AE45" s="34">
        <f t="shared" si="35"/>
        <v>0</v>
      </c>
      <c r="AF45" s="119"/>
    </row>
    <row r="46" spans="1:32" ht="70.5" customHeight="1" outlineLevel="2" x14ac:dyDescent="0.35">
      <c r="A46" s="4">
        <v>13</v>
      </c>
      <c r="B46" s="69">
        <v>735</v>
      </c>
      <c r="C46" s="114">
        <v>2962</v>
      </c>
      <c r="D46" s="71" t="s">
        <v>79</v>
      </c>
      <c r="E46" s="33">
        <v>500</v>
      </c>
      <c r="F46" s="33">
        <v>500</v>
      </c>
      <c r="G46" s="33">
        <f t="shared" si="28"/>
        <v>1100</v>
      </c>
      <c r="H46" s="72">
        <f t="shared" si="29"/>
        <v>300</v>
      </c>
      <c r="I46" s="115">
        <f t="shared" si="30"/>
        <v>300</v>
      </c>
      <c r="J46" s="35">
        <f t="shared" si="37"/>
        <v>600</v>
      </c>
      <c r="K46" s="73">
        <v>300</v>
      </c>
      <c r="L46" s="74"/>
      <c r="M46" s="75"/>
      <c r="N46" s="75"/>
      <c r="O46" s="75"/>
      <c r="P46" s="75"/>
      <c r="Q46" s="75"/>
      <c r="R46" s="38"/>
      <c r="S46" s="38">
        <f t="shared" si="32"/>
        <v>300</v>
      </c>
      <c r="T46" s="75"/>
      <c r="U46" s="39">
        <f t="shared" si="33"/>
        <v>300</v>
      </c>
      <c r="V46" s="73">
        <v>300</v>
      </c>
      <c r="W46" s="74"/>
      <c r="X46" s="75"/>
      <c r="Y46" s="75"/>
      <c r="Z46" s="75"/>
      <c r="AA46" s="75"/>
      <c r="AB46" s="75"/>
      <c r="AC46" s="38">
        <f t="shared" si="34"/>
        <v>300</v>
      </c>
      <c r="AD46" s="75"/>
      <c r="AE46" s="34">
        <f t="shared" si="35"/>
        <v>300</v>
      </c>
      <c r="AF46" s="118"/>
    </row>
    <row r="47" spans="1:32" ht="70.5" customHeight="1" outlineLevel="2" x14ac:dyDescent="0.35">
      <c r="A47" s="4">
        <v>13</v>
      </c>
      <c r="B47" s="69">
        <v>735</v>
      </c>
      <c r="C47" s="114">
        <v>3105</v>
      </c>
      <c r="D47" s="71" t="s">
        <v>80</v>
      </c>
      <c r="E47" s="33">
        <v>500</v>
      </c>
      <c r="F47" s="33">
        <v>500</v>
      </c>
      <c r="G47" s="33">
        <f t="shared" si="28"/>
        <v>368</v>
      </c>
      <c r="H47" s="72">
        <f t="shared" si="29"/>
        <v>-132</v>
      </c>
      <c r="I47" s="115">
        <f t="shared" si="30"/>
        <v>0</v>
      </c>
      <c r="J47" s="35">
        <f t="shared" si="37"/>
        <v>-132</v>
      </c>
      <c r="K47" s="73">
        <v>-132</v>
      </c>
      <c r="L47" s="74"/>
      <c r="M47" s="75"/>
      <c r="N47" s="75"/>
      <c r="O47" s="75"/>
      <c r="P47" s="75"/>
      <c r="Q47" s="75"/>
      <c r="R47" s="38"/>
      <c r="S47" s="38">
        <f t="shared" si="32"/>
        <v>-132</v>
      </c>
      <c r="T47" s="75"/>
      <c r="U47" s="39">
        <f t="shared" si="33"/>
        <v>-132</v>
      </c>
      <c r="V47" s="95"/>
      <c r="W47" s="50"/>
      <c r="X47" s="49"/>
      <c r="Y47" s="75"/>
      <c r="Z47" s="75"/>
      <c r="AA47" s="75"/>
      <c r="AB47" s="75"/>
      <c r="AC47" s="38">
        <f t="shared" si="34"/>
        <v>0</v>
      </c>
      <c r="AD47" s="38"/>
      <c r="AE47" s="34">
        <f t="shared" si="35"/>
        <v>0</v>
      </c>
      <c r="AF47" s="67"/>
    </row>
    <row r="48" spans="1:32" ht="70.5" customHeight="1" outlineLevel="2" x14ac:dyDescent="0.35">
      <c r="A48" s="4">
        <v>13</v>
      </c>
      <c r="B48" s="69">
        <v>735</v>
      </c>
      <c r="C48" s="70">
        <v>4032</v>
      </c>
      <c r="D48" s="71" t="s">
        <v>81</v>
      </c>
      <c r="E48" s="33"/>
      <c r="F48" s="33"/>
      <c r="G48" s="33">
        <f t="shared" si="28"/>
        <v>800</v>
      </c>
      <c r="H48" s="72">
        <f t="shared" si="29"/>
        <v>200</v>
      </c>
      <c r="I48" s="115">
        <f t="shared" si="30"/>
        <v>600</v>
      </c>
      <c r="J48" s="35">
        <f t="shared" si="37"/>
        <v>800</v>
      </c>
      <c r="K48" s="73">
        <v>200</v>
      </c>
      <c r="L48" s="74"/>
      <c r="M48" s="75"/>
      <c r="N48" s="75"/>
      <c r="O48" s="75"/>
      <c r="P48" s="75"/>
      <c r="Q48" s="75"/>
      <c r="R48" s="38"/>
      <c r="S48" s="38">
        <f t="shared" si="32"/>
        <v>200</v>
      </c>
      <c r="T48" s="75"/>
      <c r="U48" s="39">
        <f t="shared" si="33"/>
        <v>200</v>
      </c>
      <c r="V48" s="95">
        <v>600</v>
      </c>
      <c r="W48" s="50"/>
      <c r="X48" s="49"/>
      <c r="Y48" s="75"/>
      <c r="Z48" s="75"/>
      <c r="AA48" s="75"/>
      <c r="AB48" s="75"/>
      <c r="AC48" s="38">
        <f t="shared" si="34"/>
        <v>600</v>
      </c>
      <c r="AD48" s="38"/>
      <c r="AE48" s="34">
        <f t="shared" si="35"/>
        <v>600</v>
      </c>
      <c r="AF48" s="67" t="s">
        <v>82</v>
      </c>
    </row>
    <row r="49" spans="1:32" ht="70.5" customHeight="1" outlineLevel="2" x14ac:dyDescent="0.35">
      <c r="A49" s="4">
        <v>13</v>
      </c>
      <c r="B49" s="69">
        <v>735</v>
      </c>
      <c r="C49" s="114">
        <v>3061</v>
      </c>
      <c r="D49" s="71" t="s">
        <v>83</v>
      </c>
      <c r="E49" s="33">
        <v>4128</v>
      </c>
      <c r="F49" s="33">
        <v>3928</v>
      </c>
      <c r="G49" s="33">
        <f t="shared" si="28"/>
        <v>6728</v>
      </c>
      <c r="H49" s="72">
        <f t="shared" si="29"/>
        <v>300</v>
      </c>
      <c r="I49" s="115">
        <f t="shared" si="30"/>
        <v>2500</v>
      </c>
      <c r="J49" s="35">
        <f t="shared" si="37"/>
        <v>2800</v>
      </c>
      <c r="K49" s="73">
        <v>300</v>
      </c>
      <c r="L49" s="74"/>
      <c r="M49" s="75"/>
      <c r="N49" s="75"/>
      <c r="O49" s="75"/>
      <c r="P49" s="75"/>
      <c r="Q49" s="75"/>
      <c r="R49" s="38"/>
      <c r="S49" s="38">
        <f t="shared" si="32"/>
        <v>300</v>
      </c>
      <c r="T49" s="75"/>
      <c r="U49" s="39">
        <f t="shared" si="33"/>
        <v>300</v>
      </c>
      <c r="V49" s="95">
        <v>2500</v>
      </c>
      <c r="W49" s="50"/>
      <c r="X49" s="49"/>
      <c r="Y49" s="75"/>
      <c r="Z49" s="75"/>
      <c r="AA49" s="75"/>
      <c r="AB49" s="75"/>
      <c r="AC49" s="38">
        <f t="shared" si="34"/>
        <v>2500</v>
      </c>
      <c r="AD49" s="38"/>
      <c r="AE49" s="34">
        <f t="shared" si="35"/>
        <v>2500</v>
      </c>
      <c r="AF49" s="120" t="s">
        <v>84</v>
      </c>
    </row>
    <row r="50" spans="1:32" ht="70.5" customHeight="1" outlineLevel="2" x14ac:dyDescent="0.35">
      <c r="A50" s="4">
        <v>13</v>
      </c>
      <c r="B50" s="69">
        <v>735</v>
      </c>
      <c r="C50" s="114">
        <v>3313</v>
      </c>
      <c r="D50" s="71" t="s">
        <v>85</v>
      </c>
      <c r="E50" s="33">
        <v>1370</v>
      </c>
      <c r="F50" s="33">
        <v>470</v>
      </c>
      <c r="G50" s="33">
        <f t="shared" si="28"/>
        <v>970</v>
      </c>
      <c r="H50" s="72">
        <f t="shared" si="29"/>
        <v>100</v>
      </c>
      <c r="I50" s="115">
        <f t="shared" si="30"/>
        <v>400</v>
      </c>
      <c r="J50" s="35">
        <f t="shared" si="37"/>
        <v>500</v>
      </c>
      <c r="K50" s="73">
        <v>100</v>
      </c>
      <c r="L50" s="74"/>
      <c r="M50" s="75"/>
      <c r="N50" s="75"/>
      <c r="O50" s="75"/>
      <c r="P50" s="75"/>
      <c r="Q50" s="75"/>
      <c r="R50" s="38"/>
      <c r="S50" s="38">
        <f t="shared" si="32"/>
        <v>100</v>
      </c>
      <c r="T50" s="75"/>
      <c r="U50" s="39">
        <f t="shared" si="33"/>
        <v>100</v>
      </c>
      <c r="V50" s="95">
        <v>400</v>
      </c>
      <c r="W50" s="75"/>
      <c r="X50" s="75"/>
      <c r="Y50" s="75"/>
      <c r="Z50" s="75"/>
      <c r="AA50" s="75"/>
      <c r="AB50" s="75"/>
      <c r="AC50" s="38">
        <f t="shared" si="34"/>
        <v>400</v>
      </c>
      <c r="AD50" s="38"/>
      <c r="AE50" s="34">
        <f t="shared" si="35"/>
        <v>400</v>
      </c>
      <c r="AF50" s="67"/>
    </row>
    <row r="51" spans="1:32" ht="70.5" customHeight="1" outlineLevel="2" x14ac:dyDescent="0.35">
      <c r="A51" s="4">
        <v>13</v>
      </c>
      <c r="B51" s="69">
        <v>735</v>
      </c>
      <c r="C51" s="114">
        <v>3312</v>
      </c>
      <c r="D51" s="71" t="s">
        <v>86</v>
      </c>
      <c r="E51" s="33">
        <v>470</v>
      </c>
      <c r="F51" s="33">
        <v>470</v>
      </c>
      <c r="G51" s="33">
        <f t="shared" si="28"/>
        <v>820</v>
      </c>
      <c r="H51" s="72">
        <f t="shared" si="29"/>
        <v>100</v>
      </c>
      <c r="I51" s="115">
        <f t="shared" si="30"/>
        <v>250</v>
      </c>
      <c r="J51" s="35">
        <f t="shared" si="37"/>
        <v>350</v>
      </c>
      <c r="K51" s="73">
        <v>100</v>
      </c>
      <c r="L51" s="74"/>
      <c r="M51" s="75"/>
      <c r="N51" s="75"/>
      <c r="O51" s="75"/>
      <c r="P51" s="75"/>
      <c r="Q51" s="75"/>
      <c r="R51" s="38"/>
      <c r="S51" s="38">
        <f t="shared" si="32"/>
        <v>100</v>
      </c>
      <c r="T51" s="75"/>
      <c r="U51" s="39">
        <f t="shared" si="33"/>
        <v>100</v>
      </c>
      <c r="V51" s="95">
        <v>250</v>
      </c>
      <c r="W51" s="75"/>
      <c r="X51" s="75"/>
      <c r="Y51" s="75"/>
      <c r="Z51" s="75"/>
      <c r="AA51" s="75"/>
      <c r="AB51" s="75"/>
      <c r="AC51" s="38">
        <f t="shared" si="34"/>
        <v>250</v>
      </c>
      <c r="AD51" s="38"/>
      <c r="AE51" s="34">
        <f t="shared" si="35"/>
        <v>250</v>
      </c>
      <c r="AF51" s="67" t="s">
        <v>87</v>
      </c>
    </row>
    <row r="52" spans="1:32" ht="70.5" customHeight="1" outlineLevel="2" x14ac:dyDescent="0.35">
      <c r="A52" s="4">
        <v>13</v>
      </c>
      <c r="B52" s="69">
        <v>735</v>
      </c>
      <c r="C52" s="114">
        <v>3201</v>
      </c>
      <c r="D52" s="71" t="s">
        <v>88</v>
      </c>
      <c r="E52" s="33">
        <v>1200</v>
      </c>
      <c r="F52" s="33">
        <v>900</v>
      </c>
      <c r="G52" s="33">
        <f t="shared" si="28"/>
        <v>1300</v>
      </c>
      <c r="H52" s="72">
        <f t="shared" si="29"/>
        <v>200</v>
      </c>
      <c r="I52" s="115">
        <f t="shared" si="30"/>
        <v>200</v>
      </c>
      <c r="J52" s="35">
        <f t="shared" si="37"/>
        <v>400</v>
      </c>
      <c r="K52" s="73">
        <v>200</v>
      </c>
      <c r="L52" s="74"/>
      <c r="M52" s="75"/>
      <c r="N52" s="75"/>
      <c r="O52" s="75"/>
      <c r="P52" s="75"/>
      <c r="Q52" s="75"/>
      <c r="R52" s="38"/>
      <c r="S52" s="38">
        <f t="shared" si="32"/>
        <v>200</v>
      </c>
      <c r="T52" s="75"/>
      <c r="U52" s="39">
        <f t="shared" si="33"/>
        <v>200</v>
      </c>
      <c r="V52" s="95">
        <v>200</v>
      </c>
      <c r="W52" s="51"/>
      <c r="X52" s="81"/>
      <c r="Y52" s="75"/>
      <c r="Z52" s="75"/>
      <c r="AA52" s="75"/>
      <c r="AB52" s="75"/>
      <c r="AC52" s="38">
        <f t="shared" si="34"/>
        <v>200</v>
      </c>
      <c r="AD52" s="38"/>
      <c r="AE52" s="34">
        <f t="shared" si="35"/>
        <v>200</v>
      </c>
      <c r="AF52" s="67"/>
    </row>
    <row r="53" spans="1:32" ht="70.5" customHeight="1" outlineLevel="2" x14ac:dyDescent="0.35">
      <c r="A53" s="4">
        <v>13</v>
      </c>
      <c r="B53" s="69">
        <v>735</v>
      </c>
      <c r="C53" s="114">
        <v>2233</v>
      </c>
      <c r="D53" s="71" t="s">
        <v>89</v>
      </c>
      <c r="E53" s="33">
        <v>2350</v>
      </c>
      <c r="F53" s="33">
        <v>1850</v>
      </c>
      <c r="G53" s="33">
        <f t="shared" si="28"/>
        <v>2850</v>
      </c>
      <c r="H53" s="72">
        <f t="shared" si="29"/>
        <v>200</v>
      </c>
      <c r="I53" s="115">
        <f t="shared" si="30"/>
        <v>800</v>
      </c>
      <c r="J53" s="35">
        <f t="shared" si="37"/>
        <v>1000</v>
      </c>
      <c r="K53" s="73">
        <v>200</v>
      </c>
      <c r="L53" s="74"/>
      <c r="M53" s="75"/>
      <c r="N53" s="75"/>
      <c r="O53" s="75"/>
      <c r="P53" s="75"/>
      <c r="Q53" s="75"/>
      <c r="R53" s="38"/>
      <c r="S53" s="38">
        <f t="shared" si="32"/>
        <v>200</v>
      </c>
      <c r="T53" s="75"/>
      <c r="U53" s="39">
        <f t="shared" si="33"/>
        <v>200</v>
      </c>
      <c r="V53" s="95">
        <v>800</v>
      </c>
      <c r="W53" s="75"/>
      <c r="X53" s="75"/>
      <c r="Y53" s="75"/>
      <c r="Z53" s="75"/>
      <c r="AA53" s="75"/>
      <c r="AB53" s="75"/>
      <c r="AC53" s="38">
        <f t="shared" si="34"/>
        <v>800</v>
      </c>
      <c r="AD53" s="38"/>
      <c r="AE53" s="34">
        <f t="shared" si="35"/>
        <v>800</v>
      </c>
      <c r="AF53" s="67"/>
    </row>
    <row r="54" spans="1:32" ht="70.5" customHeight="1" outlineLevel="2" x14ac:dyDescent="0.35">
      <c r="A54" s="4">
        <v>13</v>
      </c>
      <c r="B54" s="69">
        <v>735</v>
      </c>
      <c r="C54" s="114">
        <v>3004</v>
      </c>
      <c r="D54" s="71" t="s">
        <v>90</v>
      </c>
      <c r="E54" s="33">
        <v>850</v>
      </c>
      <c r="F54" s="33">
        <v>800</v>
      </c>
      <c r="G54" s="33">
        <f t="shared" si="28"/>
        <v>636</v>
      </c>
      <c r="H54" s="72">
        <f t="shared" si="29"/>
        <v>-164</v>
      </c>
      <c r="I54" s="115">
        <f t="shared" si="30"/>
        <v>0</v>
      </c>
      <c r="J54" s="35">
        <f t="shared" si="37"/>
        <v>-164</v>
      </c>
      <c r="K54" s="73">
        <v>-164</v>
      </c>
      <c r="L54" s="74"/>
      <c r="M54" s="75"/>
      <c r="N54" s="75"/>
      <c r="O54" s="75"/>
      <c r="P54" s="75"/>
      <c r="Q54" s="75"/>
      <c r="R54" s="38"/>
      <c r="S54" s="38">
        <f t="shared" si="32"/>
        <v>-164</v>
      </c>
      <c r="T54" s="75"/>
      <c r="U54" s="39">
        <f t="shared" si="33"/>
        <v>-164</v>
      </c>
      <c r="V54" s="95"/>
      <c r="W54" s="75"/>
      <c r="X54" s="75"/>
      <c r="Y54" s="75"/>
      <c r="Z54" s="75"/>
      <c r="AA54" s="75"/>
      <c r="AB54" s="75"/>
      <c r="AC54" s="38">
        <f t="shared" si="34"/>
        <v>0</v>
      </c>
      <c r="AD54" s="38"/>
      <c r="AE54" s="34">
        <f t="shared" si="35"/>
        <v>0</v>
      </c>
      <c r="AF54" s="67"/>
    </row>
    <row r="55" spans="1:32" ht="70.5" customHeight="1" outlineLevel="2" x14ac:dyDescent="0.35">
      <c r="A55" s="4">
        <v>13</v>
      </c>
      <c r="B55" s="69">
        <v>735</v>
      </c>
      <c r="C55" s="114">
        <v>3005</v>
      </c>
      <c r="D55" s="71" t="s">
        <v>91</v>
      </c>
      <c r="E55" s="33">
        <v>1250</v>
      </c>
      <c r="F55" s="33">
        <v>1250</v>
      </c>
      <c r="G55" s="33">
        <f t="shared" si="28"/>
        <v>1216</v>
      </c>
      <c r="H55" s="72">
        <f t="shared" si="29"/>
        <v>-34</v>
      </c>
      <c r="I55" s="115">
        <f t="shared" si="30"/>
        <v>0</v>
      </c>
      <c r="J55" s="35">
        <f t="shared" si="37"/>
        <v>-34</v>
      </c>
      <c r="K55" s="73">
        <v>-34</v>
      </c>
      <c r="L55" s="74"/>
      <c r="M55" s="75"/>
      <c r="N55" s="75"/>
      <c r="O55" s="75"/>
      <c r="P55" s="75"/>
      <c r="Q55" s="75"/>
      <c r="R55" s="38"/>
      <c r="S55" s="38">
        <f t="shared" si="32"/>
        <v>-34</v>
      </c>
      <c r="T55" s="75"/>
      <c r="U55" s="39">
        <f t="shared" si="33"/>
        <v>-34</v>
      </c>
      <c r="V55" s="95"/>
      <c r="W55" s="75"/>
      <c r="X55" s="75"/>
      <c r="Y55" s="75"/>
      <c r="Z55" s="75"/>
      <c r="AA55" s="75"/>
      <c r="AB55" s="75"/>
      <c r="AC55" s="38">
        <f t="shared" si="34"/>
        <v>0</v>
      </c>
      <c r="AD55" s="38"/>
      <c r="AE55" s="34">
        <f t="shared" si="35"/>
        <v>0</v>
      </c>
      <c r="AF55" s="67"/>
    </row>
    <row r="56" spans="1:32" ht="154.5" customHeight="1" outlineLevel="2" x14ac:dyDescent="0.35">
      <c r="A56" s="4">
        <v>13</v>
      </c>
      <c r="B56" s="69">
        <v>735</v>
      </c>
      <c r="C56" s="70">
        <v>4033</v>
      </c>
      <c r="D56" s="71" t="s">
        <v>92</v>
      </c>
      <c r="E56" s="33"/>
      <c r="F56" s="33"/>
      <c r="G56" s="33">
        <f t="shared" si="28"/>
        <v>600</v>
      </c>
      <c r="H56" s="72">
        <f t="shared" si="29"/>
        <v>100</v>
      </c>
      <c r="I56" s="115">
        <f t="shared" si="30"/>
        <v>500</v>
      </c>
      <c r="J56" s="35">
        <f t="shared" si="37"/>
        <v>600</v>
      </c>
      <c r="K56" s="73">
        <v>100</v>
      </c>
      <c r="L56" s="74"/>
      <c r="M56" s="75"/>
      <c r="N56" s="75"/>
      <c r="O56" s="75"/>
      <c r="P56" s="75"/>
      <c r="Q56" s="75"/>
      <c r="R56" s="38"/>
      <c r="S56" s="38">
        <f t="shared" si="32"/>
        <v>100</v>
      </c>
      <c r="T56" s="75"/>
      <c r="U56" s="39">
        <f t="shared" si="33"/>
        <v>100</v>
      </c>
      <c r="V56" s="95">
        <v>500</v>
      </c>
      <c r="W56" s="75"/>
      <c r="X56" s="75"/>
      <c r="Y56" s="75"/>
      <c r="Z56" s="75"/>
      <c r="AA56" s="75"/>
      <c r="AB56" s="75"/>
      <c r="AC56" s="38">
        <f t="shared" si="34"/>
        <v>500</v>
      </c>
      <c r="AD56" s="38"/>
      <c r="AE56" s="34">
        <f t="shared" si="35"/>
        <v>500</v>
      </c>
      <c r="AF56" s="120" t="s">
        <v>93</v>
      </c>
    </row>
    <row r="57" spans="1:32" ht="116.25" outlineLevel="2" x14ac:dyDescent="0.35">
      <c r="A57" s="4">
        <v>13</v>
      </c>
      <c r="B57" s="69">
        <v>735</v>
      </c>
      <c r="C57" s="70">
        <v>4034</v>
      </c>
      <c r="D57" s="71" t="s">
        <v>94</v>
      </c>
      <c r="E57" s="33"/>
      <c r="F57" s="33"/>
      <c r="G57" s="33">
        <f t="shared" si="28"/>
        <v>835</v>
      </c>
      <c r="H57" s="72">
        <f t="shared" si="29"/>
        <v>435</v>
      </c>
      <c r="I57" s="115">
        <f t="shared" si="30"/>
        <v>400</v>
      </c>
      <c r="J57" s="35">
        <f t="shared" si="37"/>
        <v>835</v>
      </c>
      <c r="K57" s="73">
        <f>400+35</f>
        <v>435</v>
      </c>
      <c r="L57" s="74"/>
      <c r="M57" s="75"/>
      <c r="N57" s="75"/>
      <c r="O57" s="75"/>
      <c r="P57" s="75"/>
      <c r="Q57" s="75"/>
      <c r="R57" s="38"/>
      <c r="S57" s="38">
        <f t="shared" si="32"/>
        <v>435</v>
      </c>
      <c r="T57" s="75"/>
      <c r="U57" s="39">
        <f t="shared" si="33"/>
        <v>435</v>
      </c>
      <c r="V57" s="95">
        <v>400</v>
      </c>
      <c r="W57" s="75"/>
      <c r="X57" s="75"/>
      <c r="Y57" s="75"/>
      <c r="Z57" s="75"/>
      <c r="AA57" s="75"/>
      <c r="AB57" s="75"/>
      <c r="AC57" s="38">
        <f t="shared" si="34"/>
        <v>400</v>
      </c>
      <c r="AD57" s="38"/>
      <c r="AE57" s="34">
        <f t="shared" si="35"/>
        <v>400</v>
      </c>
      <c r="AF57" s="121" t="s">
        <v>95</v>
      </c>
    </row>
    <row r="58" spans="1:32" ht="70.5" customHeight="1" outlineLevel="2" x14ac:dyDescent="0.35">
      <c r="A58" s="4">
        <v>13</v>
      </c>
      <c r="B58" s="69">
        <v>735</v>
      </c>
      <c r="C58" s="70">
        <v>4035</v>
      </c>
      <c r="D58" s="71" t="s">
        <v>96</v>
      </c>
      <c r="E58" s="33"/>
      <c r="F58" s="33"/>
      <c r="G58" s="33">
        <f t="shared" si="28"/>
        <v>300</v>
      </c>
      <c r="H58" s="72">
        <f t="shared" si="29"/>
        <v>0</v>
      </c>
      <c r="I58" s="115">
        <f t="shared" si="30"/>
        <v>300</v>
      </c>
      <c r="J58" s="35">
        <f t="shared" si="37"/>
        <v>300</v>
      </c>
      <c r="K58" s="73"/>
      <c r="L58" s="74"/>
      <c r="M58" s="75"/>
      <c r="N58" s="75"/>
      <c r="O58" s="75"/>
      <c r="P58" s="75"/>
      <c r="Q58" s="75"/>
      <c r="R58" s="38"/>
      <c r="S58" s="38">
        <f t="shared" si="32"/>
        <v>0</v>
      </c>
      <c r="T58" s="75"/>
      <c r="U58" s="39">
        <f t="shared" si="33"/>
        <v>0</v>
      </c>
      <c r="V58" s="95">
        <v>300</v>
      </c>
      <c r="W58" s="75"/>
      <c r="X58" s="75"/>
      <c r="Y58" s="75"/>
      <c r="Z58" s="75"/>
      <c r="AA58" s="75"/>
      <c r="AB58" s="75"/>
      <c r="AC58" s="38">
        <f t="shared" si="34"/>
        <v>300</v>
      </c>
      <c r="AD58" s="38"/>
      <c r="AE58" s="34">
        <f t="shared" si="35"/>
        <v>300</v>
      </c>
      <c r="AF58" s="67"/>
    </row>
    <row r="59" spans="1:32" ht="70.5" customHeight="1" outlineLevel="2" x14ac:dyDescent="0.35">
      <c r="A59" s="4" t="s">
        <v>97</v>
      </c>
      <c r="B59" s="69">
        <v>735</v>
      </c>
      <c r="C59" s="114">
        <v>3716</v>
      </c>
      <c r="D59" s="71" t="s">
        <v>98</v>
      </c>
      <c r="E59" s="33">
        <v>2000</v>
      </c>
      <c r="F59" s="33">
        <v>2000</v>
      </c>
      <c r="G59" s="33">
        <f t="shared" si="28"/>
        <v>3000</v>
      </c>
      <c r="H59" s="72">
        <f t="shared" si="29"/>
        <v>500</v>
      </c>
      <c r="I59" s="115">
        <f t="shared" si="30"/>
        <v>500</v>
      </c>
      <c r="J59" s="35">
        <f t="shared" si="37"/>
        <v>1000</v>
      </c>
      <c r="K59" s="73">
        <v>500</v>
      </c>
      <c r="L59" s="74"/>
      <c r="M59" s="75"/>
      <c r="N59" s="75"/>
      <c r="O59" s="75"/>
      <c r="P59" s="75"/>
      <c r="Q59" s="75"/>
      <c r="R59" s="38"/>
      <c r="S59" s="38">
        <f t="shared" si="32"/>
        <v>500</v>
      </c>
      <c r="T59" s="75"/>
      <c r="U59" s="39">
        <f t="shared" si="33"/>
        <v>500</v>
      </c>
      <c r="V59" s="95">
        <v>500</v>
      </c>
      <c r="W59" s="50"/>
      <c r="X59" s="49"/>
      <c r="Y59" s="75"/>
      <c r="Z59" s="75"/>
      <c r="AA59" s="75"/>
      <c r="AB59" s="75"/>
      <c r="AC59" s="38">
        <f t="shared" si="34"/>
        <v>500</v>
      </c>
      <c r="AD59" s="38"/>
      <c r="AE59" s="34">
        <f t="shared" si="35"/>
        <v>500</v>
      </c>
      <c r="AF59" s="122"/>
    </row>
    <row r="60" spans="1:32" s="62" customFormat="1" ht="70.5" customHeight="1" outlineLevel="2" x14ac:dyDescent="0.35">
      <c r="A60" s="4" t="s">
        <v>99</v>
      </c>
      <c r="B60" s="69">
        <v>735</v>
      </c>
      <c r="C60" s="70">
        <v>4036</v>
      </c>
      <c r="D60" s="71" t="s">
        <v>100</v>
      </c>
      <c r="E60" s="33"/>
      <c r="F60" s="33"/>
      <c r="G60" s="33">
        <f t="shared" si="28"/>
        <v>6000</v>
      </c>
      <c r="H60" s="72">
        <f t="shared" si="29"/>
        <v>3000</v>
      </c>
      <c r="I60" s="115">
        <f t="shared" si="30"/>
        <v>3000</v>
      </c>
      <c r="J60" s="35">
        <f t="shared" si="37"/>
        <v>6000</v>
      </c>
      <c r="K60" s="73">
        <v>3000</v>
      </c>
      <c r="L60" s="74"/>
      <c r="M60" s="75"/>
      <c r="N60" s="75"/>
      <c r="O60" s="75"/>
      <c r="P60" s="75"/>
      <c r="Q60" s="75"/>
      <c r="R60" s="38"/>
      <c r="S60" s="38">
        <f t="shared" si="32"/>
        <v>3000</v>
      </c>
      <c r="T60" s="75"/>
      <c r="U60" s="39">
        <f t="shared" si="33"/>
        <v>3000</v>
      </c>
      <c r="V60" s="95">
        <v>3000</v>
      </c>
      <c r="W60" s="50"/>
      <c r="X60" s="49"/>
      <c r="Y60" s="75"/>
      <c r="Z60" s="75"/>
      <c r="AA60" s="75"/>
      <c r="AB60" s="75"/>
      <c r="AC60" s="38">
        <f t="shared" si="34"/>
        <v>3000</v>
      </c>
      <c r="AD60" s="38"/>
      <c r="AE60" s="34">
        <f t="shared" si="35"/>
        <v>3000</v>
      </c>
      <c r="AF60" s="122"/>
    </row>
    <row r="61" spans="1:32" s="62" customFormat="1" ht="52.5" customHeight="1" outlineLevel="2" x14ac:dyDescent="0.35">
      <c r="A61" s="4"/>
      <c r="B61" s="69">
        <v>735</v>
      </c>
      <c r="C61" s="70">
        <v>4037</v>
      </c>
      <c r="D61" s="71" t="s">
        <v>101</v>
      </c>
      <c r="E61" s="33"/>
      <c r="F61" s="33"/>
      <c r="G61" s="33">
        <f t="shared" si="28"/>
        <v>1000</v>
      </c>
      <c r="H61" s="72">
        <f t="shared" si="29"/>
        <v>500</v>
      </c>
      <c r="I61" s="115">
        <f t="shared" si="30"/>
        <v>500</v>
      </c>
      <c r="J61" s="35">
        <f t="shared" si="37"/>
        <v>1000</v>
      </c>
      <c r="K61" s="73">
        <v>500</v>
      </c>
      <c r="L61" s="74"/>
      <c r="M61" s="75"/>
      <c r="N61" s="75"/>
      <c r="O61" s="75"/>
      <c r="P61" s="75"/>
      <c r="Q61" s="75"/>
      <c r="R61" s="38"/>
      <c r="S61" s="38">
        <f t="shared" si="32"/>
        <v>500</v>
      </c>
      <c r="T61" s="75"/>
      <c r="U61" s="39">
        <f t="shared" si="33"/>
        <v>500</v>
      </c>
      <c r="V61" s="95">
        <v>500</v>
      </c>
      <c r="W61" s="75"/>
      <c r="X61" s="74"/>
      <c r="Y61" s="75"/>
      <c r="Z61" s="75"/>
      <c r="AA61" s="75"/>
      <c r="AB61" s="75"/>
      <c r="AC61" s="38">
        <f t="shared" si="34"/>
        <v>500</v>
      </c>
      <c r="AD61" s="38"/>
      <c r="AE61" s="34">
        <f t="shared" si="35"/>
        <v>500</v>
      </c>
      <c r="AF61" s="67" t="s">
        <v>102</v>
      </c>
    </row>
    <row r="62" spans="1:32" s="62" customFormat="1" ht="43.5" customHeight="1" outlineLevel="2" x14ac:dyDescent="0.35">
      <c r="A62" s="4">
        <v>13</v>
      </c>
      <c r="B62" s="69">
        <v>735</v>
      </c>
      <c r="C62" s="70">
        <v>4038</v>
      </c>
      <c r="D62" s="71" t="s">
        <v>103</v>
      </c>
      <c r="E62" s="33"/>
      <c r="F62" s="33"/>
      <c r="G62" s="33">
        <f t="shared" si="28"/>
        <v>1000</v>
      </c>
      <c r="H62" s="72">
        <f t="shared" si="29"/>
        <v>500</v>
      </c>
      <c r="I62" s="115">
        <f t="shared" si="30"/>
        <v>500</v>
      </c>
      <c r="J62" s="35">
        <f t="shared" si="37"/>
        <v>1000</v>
      </c>
      <c r="K62" s="73">
        <v>500</v>
      </c>
      <c r="L62" s="74"/>
      <c r="M62" s="75"/>
      <c r="N62" s="75"/>
      <c r="O62" s="75"/>
      <c r="P62" s="75"/>
      <c r="Q62" s="75"/>
      <c r="R62" s="38"/>
      <c r="S62" s="38">
        <f t="shared" si="32"/>
        <v>500</v>
      </c>
      <c r="T62" s="75"/>
      <c r="U62" s="39">
        <f t="shared" si="33"/>
        <v>500</v>
      </c>
      <c r="V62" s="95">
        <v>500</v>
      </c>
      <c r="W62" s="75"/>
      <c r="X62" s="74"/>
      <c r="Y62" s="75"/>
      <c r="Z62" s="75"/>
      <c r="AA62" s="75"/>
      <c r="AB62" s="75"/>
      <c r="AC62" s="38">
        <f t="shared" si="34"/>
        <v>500</v>
      </c>
      <c r="AD62" s="38"/>
      <c r="AE62" s="34">
        <f t="shared" si="35"/>
        <v>500</v>
      </c>
      <c r="AF62" s="67"/>
    </row>
    <row r="63" spans="1:32" ht="55.5" customHeight="1" outlineLevel="2" thickBot="1" x14ac:dyDescent="0.4">
      <c r="A63" s="4">
        <v>41</v>
      </c>
      <c r="B63" s="69">
        <v>735</v>
      </c>
      <c r="C63" s="114">
        <v>3008</v>
      </c>
      <c r="D63" s="71" t="s">
        <v>104</v>
      </c>
      <c r="E63" s="33">
        <v>24500</v>
      </c>
      <c r="F63" s="33">
        <v>9901.737000000001</v>
      </c>
      <c r="G63" s="33">
        <f t="shared" si="28"/>
        <v>9651.737000000001</v>
      </c>
      <c r="H63" s="72">
        <f t="shared" si="29"/>
        <v>-250</v>
      </c>
      <c r="I63" s="115">
        <f t="shared" si="30"/>
        <v>0</v>
      </c>
      <c r="J63" s="35">
        <f t="shared" si="37"/>
        <v>-250</v>
      </c>
      <c r="K63" s="73"/>
      <c r="L63" s="74"/>
      <c r="M63" s="75"/>
      <c r="N63" s="75"/>
      <c r="O63" s="75"/>
      <c r="P63" s="75"/>
      <c r="Q63" s="75">
        <v>-250</v>
      </c>
      <c r="R63" s="38"/>
      <c r="S63" s="38">
        <f t="shared" si="32"/>
        <v>-250</v>
      </c>
      <c r="T63" s="75"/>
      <c r="U63" s="39">
        <f t="shared" si="33"/>
        <v>-250</v>
      </c>
      <c r="V63" s="95"/>
      <c r="W63" s="123"/>
      <c r="X63" s="124"/>
      <c r="Y63" s="75"/>
      <c r="Z63" s="75"/>
      <c r="AA63" s="75"/>
      <c r="AB63" s="75"/>
      <c r="AC63" s="38">
        <f t="shared" si="34"/>
        <v>0</v>
      </c>
      <c r="AD63" s="38"/>
      <c r="AE63" s="34">
        <f t="shared" si="35"/>
        <v>0</v>
      </c>
      <c r="AF63" s="67" t="s">
        <v>105</v>
      </c>
    </row>
    <row r="64" spans="1:32" ht="50.1" customHeight="1" outlineLevel="1" thickBot="1" x14ac:dyDescent="0.4">
      <c r="A64" s="4"/>
      <c r="B64" s="54" t="s">
        <v>106</v>
      </c>
      <c r="C64" s="54"/>
      <c r="D64" s="55"/>
      <c r="E64" s="56">
        <f t="shared" ref="E64:AE64" si="38">SUBTOTAL(9,E27:E63)</f>
        <v>84668</v>
      </c>
      <c r="F64" s="56">
        <f t="shared" si="38"/>
        <v>49359.737000000001</v>
      </c>
      <c r="G64" s="56">
        <f t="shared" si="38"/>
        <v>87228.736999999994</v>
      </c>
      <c r="H64" s="58">
        <f t="shared" si="38"/>
        <v>13955</v>
      </c>
      <c r="I64" s="56">
        <f t="shared" si="38"/>
        <v>23914</v>
      </c>
      <c r="J64" s="57">
        <f t="shared" si="38"/>
        <v>37869</v>
      </c>
      <c r="K64" s="56">
        <f t="shared" si="38"/>
        <v>9205</v>
      </c>
      <c r="L64" s="56">
        <f t="shared" si="38"/>
        <v>0</v>
      </c>
      <c r="M64" s="56">
        <f t="shared" si="38"/>
        <v>0</v>
      </c>
      <c r="N64" s="56">
        <f t="shared" si="38"/>
        <v>3000</v>
      </c>
      <c r="O64" s="56">
        <f t="shared" si="38"/>
        <v>0</v>
      </c>
      <c r="P64" s="56">
        <f t="shared" si="38"/>
        <v>0</v>
      </c>
      <c r="Q64" s="56">
        <f t="shared" si="38"/>
        <v>-250</v>
      </c>
      <c r="R64" s="56">
        <f t="shared" si="38"/>
        <v>0</v>
      </c>
      <c r="S64" s="125">
        <f t="shared" si="38"/>
        <v>11955</v>
      </c>
      <c r="T64" s="56">
        <f t="shared" si="38"/>
        <v>2000</v>
      </c>
      <c r="U64" s="56">
        <f t="shared" si="38"/>
        <v>13955</v>
      </c>
      <c r="V64" s="56">
        <f t="shared" si="38"/>
        <v>23914</v>
      </c>
      <c r="W64" s="56">
        <f t="shared" si="38"/>
        <v>0</v>
      </c>
      <c r="X64" s="56">
        <f t="shared" si="38"/>
        <v>0</v>
      </c>
      <c r="Y64" s="56">
        <f t="shared" si="38"/>
        <v>0</v>
      </c>
      <c r="Z64" s="56">
        <f t="shared" si="38"/>
        <v>0</v>
      </c>
      <c r="AA64" s="56">
        <f t="shared" si="38"/>
        <v>0</v>
      </c>
      <c r="AB64" s="56">
        <f t="shared" si="38"/>
        <v>0</v>
      </c>
      <c r="AC64" s="56">
        <f t="shared" si="38"/>
        <v>23914</v>
      </c>
      <c r="AD64" s="56">
        <f t="shared" si="38"/>
        <v>0</v>
      </c>
      <c r="AE64" s="58">
        <f t="shared" si="38"/>
        <v>23914</v>
      </c>
      <c r="AF64" s="53"/>
    </row>
    <row r="65" spans="1:33" hidden="1" outlineLevel="2" x14ac:dyDescent="0.35">
      <c r="A65" s="4"/>
      <c r="B65" s="69"/>
      <c r="C65" s="114"/>
      <c r="D65" s="71"/>
      <c r="E65" s="33"/>
      <c r="F65" s="33"/>
      <c r="G65" s="33"/>
      <c r="H65" s="72"/>
      <c r="I65" s="115"/>
      <c r="J65" s="35"/>
      <c r="K65" s="75"/>
      <c r="L65" s="75"/>
      <c r="M65" s="126"/>
      <c r="N65" s="75"/>
      <c r="O65" s="75"/>
      <c r="P65" s="75"/>
      <c r="Q65" s="75"/>
      <c r="R65" s="38"/>
      <c r="S65" s="38"/>
      <c r="T65" s="75"/>
      <c r="U65" s="39"/>
      <c r="V65" s="73"/>
      <c r="W65" s="74"/>
      <c r="X65" s="75"/>
      <c r="Y65" s="75"/>
      <c r="Z65" s="75"/>
      <c r="AA65" s="75"/>
      <c r="AB65" s="75"/>
      <c r="AC65" s="38"/>
      <c r="AD65" s="75"/>
      <c r="AE65" s="34"/>
      <c r="AF65" s="53"/>
    </row>
    <row r="66" spans="1:33" hidden="1" outlineLevel="2" x14ac:dyDescent="0.35">
      <c r="A66" s="4"/>
      <c r="B66" s="69"/>
      <c r="C66" s="114"/>
      <c r="D66" s="71"/>
      <c r="E66" s="33"/>
      <c r="F66" s="33"/>
      <c r="G66" s="33"/>
      <c r="H66" s="72"/>
      <c r="I66" s="115"/>
      <c r="J66" s="35"/>
      <c r="K66" s="73"/>
      <c r="L66" s="74"/>
      <c r="M66" s="126"/>
      <c r="N66" s="75"/>
      <c r="O66" s="75"/>
      <c r="P66" s="75"/>
      <c r="Q66" s="75"/>
      <c r="R66" s="38"/>
      <c r="S66" s="38"/>
      <c r="T66" s="75"/>
      <c r="U66" s="39"/>
      <c r="V66" s="73"/>
      <c r="W66" s="74"/>
      <c r="X66" s="75"/>
      <c r="Y66" s="75"/>
      <c r="Z66" s="75"/>
      <c r="AA66" s="75"/>
      <c r="AB66" s="75"/>
      <c r="AC66" s="38"/>
      <c r="AD66" s="75"/>
      <c r="AE66" s="34"/>
      <c r="AF66" s="53"/>
    </row>
    <row r="67" spans="1:33" s="62" customFormat="1" ht="66" customHeight="1" outlineLevel="2" x14ac:dyDescent="0.35">
      <c r="A67" s="4">
        <v>6</v>
      </c>
      <c r="B67" s="69">
        <v>742</v>
      </c>
      <c r="C67" s="114">
        <v>3956</v>
      </c>
      <c r="D67" s="71" t="s">
        <v>107</v>
      </c>
      <c r="E67" s="33">
        <v>500</v>
      </c>
      <c r="F67" s="33">
        <v>500</v>
      </c>
      <c r="G67" s="33">
        <f t="shared" ref="G67:G68" si="39">F67+J67</f>
        <v>3000</v>
      </c>
      <c r="H67" s="72">
        <f t="shared" ref="H67:H92" si="40">U67</f>
        <v>0</v>
      </c>
      <c r="I67" s="115">
        <f t="shared" ref="I67:I92" si="41">AE67</f>
        <v>2500</v>
      </c>
      <c r="J67" s="35">
        <f t="shared" ref="J67:J92" si="42">SUM(H67:I67)</f>
        <v>2500</v>
      </c>
      <c r="K67" s="73"/>
      <c r="L67" s="74"/>
      <c r="M67" s="126"/>
      <c r="N67" s="75"/>
      <c r="O67" s="75"/>
      <c r="P67" s="75"/>
      <c r="Q67" s="75"/>
      <c r="R67" s="38"/>
      <c r="S67" s="38">
        <f t="shared" ref="S67:S92" si="43">SUM(K67:Q67)</f>
        <v>0</v>
      </c>
      <c r="T67" s="75"/>
      <c r="U67" s="39">
        <f t="shared" ref="U67:U81" si="44">SUM(S67:T67)</f>
        <v>0</v>
      </c>
      <c r="V67" s="73"/>
      <c r="W67" s="74"/>
      <c r="X67" s="75">
        <v>2500</v>
      </c>
      <c r="Y67" s="75"/>
      <c r="Z67" s="75"/>
      <c r="AA67" s="75"/>
      <c r="AB67" s="75"/>
      <c r="AC67" s="38">
        <f t="shared" ref="AC67:AC92" si="45">SUM(V67:AB67)</f>
        <v>2500</v>
      </c>
      <c r="AD67" s="75"/>
      <c r="AE67" s="34">
        <f t="shared" ref="AE67:AE92" si="46">SUM(AC67:AD67)</f>
        <v>2500</v>
      </c>
      <c r="AF67" s="65"/>
    </row>
    <row r="68" spans="1:33" ht="66" customHeight="1" outlineLevel="2" x14ac:dyDescent="0.35">
      <c r="A68" s="4">
        <v>6</v>
      </c>
      <c r="B68" s="69">
        <v>742</v>
      </c>
      <c r="C68" s="114">
        <v>3205</v>
      </c>
      <c r="D68" s="71" t="s">
        <v>108</v>
      </c>
      <c r="E68" s="33">
        <v>3250</v>
      </c>
      <c r="F68" s="88">
        <v>3250</v>
      </c>
      <c r="G68" s="33">
        <f t="shared" si="39"/>
        <v>4250</v>
      </c>
      <c r="H68" s="72">
        <f t="shared" si="40"/>
        <v>300</v>
      </c>
      <c r="I68" s="115">
        <f t="shared" si="41"/>
        <v>700</v>
      </c>
      <c r="J68" s="35">
        <f t="shared" si="42"/>
        <v>1000</v>
      </c>
      <c r="K68" s="73"/>
      <c r="L68" s="74"/>
      <c r="M68" s="75">
        <v>300</v>
      </c>
      <c r="N68" s="75"/>
      <c r="O68" s="75"/>
      <c r="P68" s="75"/>
      <c r="Q68" s="75"/>
      <c r="R68" s="38"/>
      <c r="S68" s="38">
        <f t="shared" si="43"/>
        <v>300</v>
      </c>
      <c r="T68" s="75"/>
      <c r="U68" s="39">
        <f t="shared" si="44"/>
        <v>300</v>
      </c>
      <c r="V68" s="73"/>
      <c r="W68" s="74"/>
      <c r="X68" s="75">
        <v>700</v>
      </c>
      <c r="Y68" s="75"/>
      <c r="Z68" s="75"/>
      <c r="AA68" s="75"/>
      <c r="AB68" s="75"/>
      <c r="AC68" s="38">
        <f t="shared" si="45"/>
        <v>700</v>
      </c>
      <c r="AD68" s="75"/>
      <c r="AE68" s="34">
        <f t="shared" si="46"/>
        <v>700</v>
      </c>
      <c r="AF68" s="65" t="s">
        <v>109</v>
      </c>
    </row>
    <row r="69" spans="1:33" ht="66" customHeight="1" outlineLevel="2" x14ac:dyDescent="0.35">
      <c r="A69" s="4">
        <v>6</v>
      </c>
      <c r="B69" s="41">
        <v>742</v>
      </c>
      <c r="C69" s="114">
        <v>3316</v>
      </c>
      <c r="D69" s="71" t="s">
        <v>110</v>
      </c>
      <c r="E69" s="33">
        <v>2000</v>
      </c>
      <c r="F69" s="88">
        <v>1900</v>
      </c>
      <c r="G69" s="33">
        <f>J69+F69</f>
        <v>2100</v>
      </c>
      <c r="H69" s="72">
        <f>U69</f>
        <v>200</v>
      </c>
      <c r="I69" s="115">
        <f>AE69</f>
        <v>0</v>
      </c>
      <c r="J69" s="35">
        <f t="shared" si="42"/>
        <v>200</v>
      </c>
      <c r="K69" s="75"/>
      <c r="L69" s="75"/>
      <c r="M69" s="127">
        <v>200</v>
      </c>
      <c r="N69" s="75"/>
      <c r="O69" s="75"/>
      <c r="P69" s="75"/>
      <c r="Q69" s="75"/>
      <c r="R69" s="38"/>
      <c r="S69" s="38">
        <f>SUM(K69:Q69)</f>
        <v>200</v>
      </c>
      <c r="T69" s="75"/>
      <c r="U69" s="39">
        <f>SUM(S69:T69)</f>
        <v>200</v>
      </c>
      <c r="V69" s="73"/>
      <c r="W69" s="74"/>
      <c r="X69" s="75"/>
      <c r="Y69" s="75"/>
      <c r="Z69" s="75"/>
      <c r="AA69" s="75"/>
      <c r="AB69" s="75"/>
      <c r="AC69" s="38">
        <f>SUM(V69:AB69)</f>
        <v>0</v>
      </c>
      <c r="AD69" s="75"/>
      <c r="AE69" s="34">
        <f>SUM(AC69:AD69)</f>
        <v>0</v>
      </c>
      <c r="AF69" s="128" t="s">
        <v>111</v>
      </c>
    </row>
    <row r="70" spans="1:33" ht="66" customHeight="1" outlineLevel="2" x14ac:dyDescent="0.35">
      <c r="A70" s="4">
        <v>6</v>
      </c>
      <c r="B70" s="41">
        <v>742</v>
      </c>
      <c r="C70" s="70">
        <v>4039</v>
      </c>
      <c r="D70" s="71" t="s">
        <v>112</v>
      </c>
      <c r="E70" s="33"/>
      <c r="F70" s="88"/>
      <c r="G70" s="33">
        <f t="shared" ref="G70:G78" si="47">J70+F70</f>
        <v>400</v>
      </c>
      <c r="H70" s="72">
        <f t="shared" si="40"/>
        <v>400</v>
      </c>
      <c r="I70" s="115">
        <f t="shared" si="41"/>
        <v>0</v>
      </c>
      <c r="J70" s="35">
        <f t="shared" si="42"/>
        <v>400</v>
      </c>
      <c r="K70" s="75"/>
      <c r="L70" s="75"/>
      <c r="M70" s="127">
        <v>400</v>
      </c>
      <c r="N70" s="75"/>
      <c r="O70" s="75"/>
      <c r="P70" s="75"/>
      <c r="Q70" s="75"/>
      <c r="R70" s="38"/>
      <c r="S70" s="38">
        <f t="shared" si="43"/>
        <v>400</v>
      </c>
      <c r="T70" s="75"/>
      <c r="U70" s="39">
        <f t="shared" si="44"/>
        <v>400</v>
      </c>
      <c r="V70" s="73"/>
      <c r="W70" s="74"/>
      <c r="X70" s="75"/>
      <c r="Y70" s="75"/>
      <c r="Z70" s="75"/>
      <c r="AA70" s="75"/>
      <c r="AB70" s="75"/>
      <c r="AC70" s="38">
        <f t="shared" si="45"/>
        <v>0</v>
      </c>
      <c r="AD70" s="75"/>
      <c r="AE70" s="34">
        <f t="shared" si="46"/>
        <v>0</v>
      </c>
      <c r="AF70" s="128" t="s">
        <v>113</v>
      </c>
    </row>
    <row r="71" spans="1:33" s="129" customFormat="1" ht="66" customHeight="1" outlineLevel="2" x14ac:dyDescent="0.2">
      <c r="A71" s="4">
        <v>6</v>
      </c>
      <c r="B71" s="69">
        <v>742</v>
      </c>
      <c r="C71" s="114">
        <v>2809</v>
      </c>
      <c r="D71" s="71" t="s">
        <v>114</v>
      </c>
      <c r="E71" s="33">
        <v>31280</v>
      </c>
      <c r="F71" s="88">
        <v>26885</v>
      </c>
      <c r="G71" s="33">
        <f t="shared" si="47"/>
        <v>25490</v>
      </c>
      <c r="H71" s="72">
        <f t="shared" si="40"/>
        <v>-1395</v>
      </c>
      <c r="I71" s="115">
        <f t="shared" si="41"/>
        <v>0</v>
      </c>
      <c r="J71" s="35">
        <f t="shared" si="42"/>
        <v>-1395</v>
      </c>
      <c r="K71" s="75">
        <v>4000</v>
      </c>
      <c r="L71" s="75"/>
      <c r="M71" s="127">
        <v>-1000</v>
      </c>
      <c r="N71" s="75"/>
      <c r="O71" s="75"/>
      <c r="P71" s="75"/>
      <c r="Q71" s="75"/>
      <c r="R71" s="38"/>
      <c r="S71" s="38">
        <f t="shared" si="43"/>
        <v>3000</v>
      </c>
      <c r="T71" s="75">
        <v>-4395</v>
      </c>
      <c r="U71" s="39">
        <f t="shared" si="44"/>
        <v>-1395</v>
      </c>
      <c r="V71" s="73"/>
      <c r="W71" s="74"/>
      <c r="X71" s="75"/>
      <c r="Y71" s="75"/>
      <c r="Z71" s="75"/>
      <c r="AA71" s="75"/>
      <c r="AB71" s="75"/>
      <c r="AC71" s="38">
        <f t="shared" si="45"/>
        <v>0</v>
      </c>
      <c r="AD71" s="75"/>
      <c r="AE71" s="34">
        <f t="shared" si="46"/>
        <v>0</v>
      </c>
      <c r="AF71" s="128" t="s">
        <v>115</v>
      </c>
    </row>
    <row r="72" spans="1:33" s="130" customFormat="1" ht="66" customHeight="1" outlineLevel="2" x14ac:dyDescent="0.2">
      <c r="A72" s="4" t="s">
        <v>116</v>
      </c>
      <c r="B72" s="69">
        <v>742</v>
      </c>
      <c r="C72" s="114">
        <v>3879</v>
      </c>
      <c r="D72" s="71" t="s">
        <v>117</v>
      </c>
      <c r="E72" s="33">
        <v>100</v>
      </c>
      <c r="F72" s="88">
        <v>100</v>
      </c>
      <c r="G72" s="33">
        <f>J72+F72</f>
        <v>400</v>
      </c>
      <c r="H72" s="72">
        <f>U72</f>
        <v>100</v>
      </c>
      <c r="I72" s="115">
        <f>AE72</f>
        <v>200</v>
      </c>
      <c r="J72" s="35">
        <f>SUM(H72:I72)</f>
        <v>300</v>
      </c>
      <c r="K72" s="75"/>
      <c r="L72" s="75"/>
      <c r="M72" s="127">
        <v>100</v>
      </c>
      <c r="N72" s="75"/>
      <c r="O72" s="75"/>
      <c r="P72" s="75"/>
      <c r="Q72" s="75"/>
      <c r="R72" s="38"/>
      <c r="S72" s="38">
        <f>SUM(K72:Q72)</f>
        <v>100</v>
      </c>
      <c r="T72" s="75"/>
      <c r="U72" s="39">
        <f>SUM(S72:T72)</f>
        <v>100</v>
      </c>
      <c r="V72" s="73"/>
      <c r="W72" s="74"/>
      <c r="X72" s="75">
        <v>200</v>
      </c>
      <c r="Y72" s="75"/>
      <c r="Z72" s="75"/>
      <c r="AA72" s="75"/>
      <c r="AB72" s="75"/>
      <c r="AC72" s="38">
        <f>SUM(V72:AB72)</f>
        <v>200</v>
      </c>
      <c r="AD72" s="75"/>
      <c r="AE72" s="34">
        <f>SUM(AC72:AD72)</f>
        <v>200</v>
      </c>
      <c r="AF72" s="128" t="s">
        <v>118</v>
      </c>
    </row>
    <row r="73" spans="1:33" ht="66" customHeight="1" outlineLevel="2" x14ac:dyDescent="0.35">
      <c r="A73" s="4"/>
      <c r="B73" s="69">
        <v>742</v>
      </c>
      <c r="C73" s="114">
        <v>3617</v>
      </c>
      <c r="D73" s="71" t="s">
        <v>119</v>
      </c>
      <c r="E73" s="33">
        <v>6215</v>
      </c>
      <c r="F73" s="88">
        <v>1000</v>
      </c>
      <c r="G73" s="33">
        <f t="shared" si="47"/>
        <v>1667</v>
      </c>
      <c r="H73" s="72">
        <f t="shared" si="40"/>
        <v>667</v>
      </c>
      <c r="I73" s="115">
        <f t="shared" si="41"/>
        <v>0</v>
      </c>
      <c r="J73" s="35">
        <f t="shared" si="42"/>
        <v>667</v>
      </c>
      <c r="K73" s="75"/>
      <c r="L73" s="75"/>
      <c r="M73" s="127">
        <v>200</v>
      </c>
      <c r="N73" s="75"/>
      <c r="O73" s="75"/>
      <c r="P73" s="75"/>
      <c r="Q73" s="75"/>
      <c r="R73" s="38"/>
      <c r="S73" s="38">
        <f t="shared" si="43"/>
        <v>200</v>
      </c>
      <c r="T73" s="75">
        <v>467</v>
      </c>
      <c r="U73" s="39">
        <f t="shared" si="44"/>
        <v>667</v>
      </c>
      <c r="V73" s="73"/>
      <c r="W73" s="74"/>
      <c r="X73" s="75"/>
      <c r="Y73" s="75"/>
      <c r="Z73" s="75"/>
      <c r="AA73" s="75"/>
      <c r="AB73" s="75"/>
      <c r="AC73" s="38">
        <f t="shared" si="45"/>
        <v>0</v>
      </c>
      <c r="AD73" s="75"/>
      <c r="AE73" s="34">
        <f t="shared" si="46"/>
        <v>0</v>
      </c>
      <c r="AF73" s="128" t="s">
        <v>120</v>
      </c>
    </row>
    <row r="74" spans="1:33" ht="66" customHeight="1" outlineLevel="2" x14ac:dyDescent="0.35">
      <c r="A74" s="4">
        <v>12</v>
      </c>
      <c r="B74" s="69">
        <v>742</v>
      </c>
      <c r="C74" s="114">
        <v>2090</v>
      </c>
      <c r="D74" s="71" t="s">
        <v>121</v>
      </c>
      <c r="E74" s="33">
        <v>1300</v>
      </c>
      <c r="F74" s="88">
        <v>651</v>
      </c>
      <c r="G74" s="33">
        <f t="shared" si="47"/>
        <v>1651</v>
      </c>
      <c r="H74" s="72">
        <f t="shared" si="40"/>
        <v>400</v>
      </c>
      <c r="I74" s="115">
        <f t="shared" si="41"/>
        <v>600</v>
      </c>
      <c r="J74" s="35">
        <f t="shared" si="42"/>
        <v>1000</v>
      </c>
      <c r="K74" s="75"/>
      <c r="L74" s="75"/>
      <c r="M74" s="127">
        <v>400</v>
      </c>
      <c r="N74" s="75"/>
      <c r="O74" s="75"/>
      <c r="P74" s="75"/>
      <c r="Q74" s="75"/>
      <c r="R74" s="38"/>
      <c r="S74" s="38">
        <f t="shared" si="43"/>
        <v>400</v>
      </c>
      <c r="T74" s="75"/>
      <c r="U74" s="39">
        <f t="shared" si="44"/>
        <v>400</v>
      </c>
      <c r="V74" s="73"/>
      <c r="W74" s="74"/>
      <c r="X74" s="75">
        <v>600</v>
      </c>
      <c r="Y74" s="75"/>
      <c r="Z74" s="75"/>
      <c r="AA74" s="75"/>
      <c r="AB74" s="75"/>
      <c r="AC74" s="38">
        <f t="shared" si="45"/>
        <v>600</v>
      </c>
      <c r="AD74" s="75"/>
      <c r="AE74" s="34">
        <f t="shared" si="46"/>
        <v>600</v>
      </c>
      <c r="AF74" s="128"/>
    </row>
    <row r="75" spans="1:33" ht="66" customHeight="1" outlineLevel="2" x14ac:dyDescent="0.35">
      <c r="A75" s="4">
        <v>12</v>
      </c>
      <c r="B75" s="69">
        <v>742</v>
      </c>
      <c r="C75" s="114">
        <v>2440</v>
      </c>
      <c r="D75" s="71" t="s">
        <v>122</v>
      </c>
      <c r="E75" s="33">
        <v>659</v>
      </c>
      <c r="F75" s="88">
        <v>655</v>
      </c>
      <c r="G75" s="33">
        <f t="shared" si="47"/>
        <v>5155</v>
      </c>
      <c r="H75" s="72">
        <f t="shared" si="40"/>
        <v>4500</v>
      </c>
      <c r="I75" s="115">
        <f t="shared" si="41"/>
        <v>0</v>
      </c>
      <c r="J75" s="35">
        <f t="shared" si="42"/>
        <v>4500</v>
      </c>
      <c r="K75" s="75">
        <v>4500</v>
      </c>
      <c r="L75" s="75"/>
      <c r="M75" s="127"/>
      <c r="N75" s="75"/>
      <c r="O75" s="75"/>
      <c r="P75" s="75"/>
      <c r="Q75" s="75"/>
      <c r="R75" s="38"/>
      <c r="S75" s="38">
        <f t="shared" si="43"/>
        <v>4500</v>
      </c>
      <c r="T75" s="75"/>
      <c r="U75" s="39">
        <f t="shared" si="44"/>
        <v>4500</v>
      </c>
      <c r="V75" s="73"/>
      <c r="W75" s="74"/>
      <c r="X75" s="75"/>
      <c r="Y75" s="75"/>
      <c r="Z75" s="75"/>
      <c r="AA75" s="75"/>
      <c r="AB75" s="75"/>
      <c r="AC75" s="38">
        <f t="shared" si="45"/>
        <v>0</v>
      </c>
      <c r="AD75" s="75"/>
      <c r="AE75" s="34">
        <f t="shared" si="46"/>
        <v>0</v>
      </c>
      <c r="AF75" s="128"/>
    </row>
    <row r="76" spans="1:33" ht="66" customHeight="1" outlineLevel="2" x14ac:dyDescent="0.35">
      <c r="A76" s="4">
        <v>12</v>
      </c>
      <c r="B76" s="29">
        <v>742</v>
      </c>
      <c r="C76" s="114">
        <v>2584</v>
      </c>
      <c r="D76" s="71" t="s">
        <v>123</v>
      </c>
      <c r="E76" s="33">
        <v>2038</v>
      </c>
      <c r="F76" s="88">
        <v>1998</v>
      </c>
      <c r="G76" s="33">
        <f t="shared" si="47"/>
        <v>2498</v>
      </c>
      <c r="H76" s="72">
        <f t="shared" si="40"/>
        <v>250</v>
      </c>
      <c r="I76" s="115">
        <f t="shared" si="41"/>
        <v>250</v>
      </c>
      <c r="J76" s="35">
        <f t="shared" si="42"/>
        <v>500</v>
      </c>
      <c r="K76" s="75"/>
      <c r="L76" s="75"/>
      <c r="M76" s="127">
        <v>250</v>
      </c>
      <c r="N76" s="75"/>
      <c r="O76" s="75"/>
      <c r="P76" s="75"/>
      <c r="Q76" s="75"/>
      <c r="R76" s="38"/>
      <c r="S76" s="38">
        <f t="shared" si="43"/>
        <v>250</v>
      </c>
      <c r="T76" s="75"/>
      <c r="U76" s="39">
        <f t="shared" si="44"/>
        <v>250</v>
      </c>
      <c r="V76" s="73"/>
      <c r="W76" s="74"/>
      <c r="X76" s="75">
        <v>250</v>
      </c>
      <c r="Y76" s="75"/>
      <c r="Z76" s="75"/>
      <c r="AA76" s="75"/>
      <c r="AB76" s="75"/>
      <c r="AC76" s="38">
        <f t="shared" si="45"/>
        <v>250</v>
      </c>
      <c r="AD76" s="75"/>
      <c r="AE76" s="34">
        <f t="shared" si="46"/>
        <v>250</v>
      </c>
      <c r="AF76" s="128"/>
    </row>
    <row r="77" spans="1:33" ht="66" customHeight="1" outlineLevel="2" x14ac:dyDescent="0.35">
      <c r="A77" s="4">
        <v>12</v>
      </c>
      <c r="B77" s="69">
        <v>742</v>
      </c>
      <c r="C77" s="114">
        <v>3527</v>
      </c>
      <c r="D77" s="71" t="s">
        <v>124</v>
      </c>
      <c r="E77" s="33">
        <v>10958</v>
      </c>
      <c r="F77" s="88">
        <v>2958</v>
      </c>
      <c r="G77" s="33">
        <f t="shared" si="47"/>
        <v>7458</v>
      </c>
      <c r="H77" s="72">
        <f t="shared" si="40"/>
        <v>1000</v>
      </c>
      <c r="I77" s="115">
        <f t="shared" si="41"/>
        <v>3500</v>
      </c>
      <c r="J77" s="35">
        <f t="shared" si="42"/>
        <v>4500</v>
      </c>
      <c r="K77" s="75"/>
      <c r="L77" s="75"/>
      <c r="M77" s="127">
        <v>1000</v>
      </c>
      <c r="N77" s="75"/>
      <c r="O77" s="75"/>
      <c r="P77" s="75"/>
      <c r="Q77" s="75"/>
      <c r="R77" s="38"/>
      <c r="S77" s="38">
        <f t="shared" si="43"/>
        <v>1000</v>
      </c>
      <c r="T77" s="75"/>
      <c r="U77" s="39">
        <f t="shared" si="44"/>
        <v>1000</v>
      </c>
      <c r="V77" s="73"/>
      <c r="W77" s="74"/>
      <c r="X77" s="75">
        <v>3500</v>
      </c>
      <c r="Y77" s="75"/>
      <c r="Z77" s="75"/>
      <c r="AA77" s="75"/>
      <c r="AB77" s="75"/>
      <c r="AC77" s="38">
        <f t="shared" si="45"/>
        <v>3500</v>
      </c>
      <c r="AD77" s="75"/>
      <c r="AE77" s="34">
        <f t="shared" si="46"/>
        <v>3500</v>
      </c>
      <c r="AF77" s="128"/>
    </row>
    <row r="78" spans="1:33" ht="66" customHeight="1" outlineLevel="2" x14ac:dyDescent="0.35">
      <c r="A78" s="4">
        <v>12</v>
      </c>
      <c r="B78" s="29">
        <v>742</v>
      </c>
      <c r="C78" s="114">
        <v>3721</v>
      </c>
      <c r="D78" s="71" t="s">
        <v>125</v>
      </c>
      <c r="E78" s="33">
        <v>3300</v>
      </c>
      <c r="F78" s="88">
        <v>0</v>
      </c>
      <c r="G78" s="33">
        <f t="shared" si="47"/>
        <v>3500</v>
      </c>
      <c r="H78" s="72">
        <f t="shared" si="40"/>
        <v>500</v>
      </c>
      <c r="I78" s="115">
        <f t="shared" si="41"/>
        <v>3000</v>
      </c>
      <c r="J78" s="35">
        <f t="shared" ref="J78" si="48">SUM(H78:I78)</f>
        <v>3500</v>
      </c>
      <c r="K78" s="75"/>
      <c r="L78" s="75"/>
      <c r="M78" s="127">
        <v>500</v>
      </c>
      <c r="N78" s="75"/>
      <c r="O78" s="75"/>
      <c r="P78" s="75"/>
      <c r="Q78" s="75"/>
      <c r="R78" s="38"/>
      <c r="S78" s="38">
        <f t="shared" si="43"/>
        <v>500</v>
      </c>
      <c r="T78" s="75"/>
      <c r="U78" s="39">
        <f t="shared" si="44"/>
        <v>500</v>
      </c>
      <c r="V78" s="73"/>
      <c r="W78" s="74"/>
      <c r="X78" s="75">
        <v>3000</v>
      </c>
      <c r="Y78" s="75"/>
      <c r="Z78" s="75"/>
      <c r="AA78" s="75"/>
      <c r="AB78" s="75"/>
      <c r="AC78" s="38">
        <f t="shared" si="45"/>
        <v>3000</v>
      </c>
      <c r="AD78" s="75"/>
      <c r="AE78" s="34">
        <f t="shared" si="46"/>
        <v>3000</v>
      </c>
      <c r="AF78" s="131"/>
    </row>
    <row r="79" spans="1:33" s="135" customFormat="1" ht="66" customHeight="1" outlineLevel="2" x14ac:dyDescent="0.35">
      <c r="A79" s="4">
        <v>12</v>
      </c>
      <c r="B79" s="69">
        <v>742</v>
      </c>
      <c r="C79" s="114">
        <v>3726</v>
      </c>
      <c r="D79" s="132" t="s">
        <v>126</v>
      </c>
      <c r="E79" s="33">
        <v>1500</v>
      </c>
      <c r="F79" s="88">
        <v>1000</v>
      </c>
      <c r="G79" s="33">
        <f>F79+J79</f>
        <v>5700</v>
      </c>
      <c r="H79" s="72">
        <f t="shared" si="40"/>
        <v>4700</v>
      </c>
      <c r="I79" s="115">
        <f t="shared" si="41"/>
        <v>0</v>
      </c>
      <c r="J79" s="35">
        <f t="shared" si="42"/>
        <v>4700</v>
      </c>
      <c r="K79" s="73"/>
      <c r="L79" s="74"/>
      <c r="M79" s="75">
        <v>1900</v>
      </c>
      <c r="N79" s="75">
        <v>2800</v>
      </c>
      <c r="O79" s="75"/>
      <c r="P79" s="75"/>
      <c r="Q79" s="75"/>
      <c r="R79" s="38"/>
      <c r="S79" s="38">
        <f t="shared" si="43"/>
        <v>4700</v>
      </c>
      <c r="T79" s="75"/>
      <c r="U79" s="34">
        <f t="shared" si="44"/>
        <v>4700</v>
      </c>
      <c r="V79" s="133"/>
      <c r="W79" s="75"/>
      <c r="X79" s="74"/>
      <c r="Y79" s="75"/>
      <c r="Z79" s="75"/>
      <c r="AA79" s="75"/>
      <c r="AB79" s="75"/>
      <c r="AC79" s="38">
        <f t="shared" si="45"/>
        <v>0</v>
      </c>
      <c r="AD79" s="38"/>
      <c r="AE79" s="34">
        <f t="shared" si="46"/>
        <v>0</v>
      </c>
      <c r="AF79" s="128"/>
      <c r="AG79" s="134"/>
    </row>
    <row r="80" spans="1:33" ht="66" customHeight="1" outlineLevel="2" x14ac:dyDescent="0.35">
      <c r="A80" s="4">
        <v>12</v>
      </c>
      <c r="B80" s="29">
        <v>742</v>
      </c>
      <c r="C80" s="114">
        <v>3878</v>
      </c>
      <c r="D80" s="71" t="s">
        <v>127</v>
      </c>
      <c r="E80" s="33">
        <v>4000</v>
      </c>
      <c r="F80" s="88">
        <v>2000</v>
      </c>
      <c r="G80" s="33">
        <f t="shared" ref="G80:G92" si="49">J80+F80</f>
        <v>7000</v>
      </c>
      <c r="H80" s="72">
        <f t="shared" si="40"/>
        <v>1000</v>
      </c>
      <c r="I80" s="115">
        <f t="shared" si="41"/>
        <v>4000</v>
      </c>
      <c r="J80" s="35">
        <f t="shared" si="42"/>
        <v>5000</v>
      </c>
      <c r="K80" s="75"/>
      <c r="L80" s="75"/>
      <c r="M80" s="127">
        <v>1000</v>
      </c>
      <c r="N80" s="75"/>
      <c r="O80" s="75"/>
      <c r="P80" s="75"/>
      <c r="Q80" s="75"/>
      <c r="R80" s="38"/>
      <c r="S80" s="38">
        <f t="shared" si="43"/>
        <v>1000</v>
      </c>
      <c r="T80" s="75"/>
      <c r="U80" s="39">
        <f t="shared" si="44"/>
        <v>1000</v>
      </c>
      <c r="V80" s="73"/>
      <c r="W80" s="74"/>
      <c r="X80" s="75">
        <v>4000</v>
      </c>
      <c r="Y80" s="75"/>
      <c r="Z80" s="75"/>
      <c r="AA80" s="75"/>
      <c r="AB80" s="75"/>
      <c r="AC80" s="38">
        <f t="shared" si="45"/>
        <v>4000</v>
      </c>
      <c r="AD80" s="75"/>
      <c r="AE80" s="34">
        <f t="shared" si="46"/>
        <v>4000</v>
      </c>
      <c r="AF80" s="128"/>
    </row>
    <row r="81" spans="1:32" ht="66" customHeight="1" outlineLevel="2" x14ac:dyDescent="0.35">
      <c r="A81" s="4">
        <v>12</v>
      </c>
      <c r="B81" s="29">
        <v>742</v>
      </c>
      <c r="C81" s="70">
        <v>4040</v>
      </c>
      <c r="D81" s="71" t="s">
        <v>128</v>
      </c>
      <c r="E81" s="33"/>
      <c r="F81" s="88"/>
      <c r="G81" s="33">
        <f t="shared" si="49"/>
        <v>3100</v>
      </c>
      <c r="H81" s="72">
        <f t="shared" si="40"/>
        <v>3100</v>
      </c>
      <c r="I81" s="115">
        <f t="shared" si="41"/>
        <v>0</v>
      </c>
      <c r="J81" s="35">
        <f t="shared" si="42"/>
        <v>3100</v>
      </c>
      <c r="K81" s="75"/>
      <c r="L81" s="75"/>
      <c r="M81" s="127">
        <v>3100</v>
      </c>
      <c r="N81" s="75"/>
      <c r="O81" s="75"/>
      <c r="P81" s="75"/>
      <c r="Q81" s="75"/>
      <c r="R81" s="38"/>
      <c r="S81" s="38">
        <f t="shared" si="43"/>
        <v>3100</v>
      </c>
      <c r="T81" s="75"/>
      <c r="U81" s="39">
        <f t="shared" si="44"/>
        <v>3100</v>
      </c>
      <c r="V81" s="73"/>
      <c r="W81" s="74"/>
      <c r="X81" s="75"/>
      <c r="Y81" s="75"/>
      <c r="Z81" s="75"/>
      <c r="AA81" s="75"/>
      <c r="AB81" s="75"/>
      <c r="AC81" s="38">
        <f t="shared" si="45"/>
        <v>0</v>
      </c>
      <c r="AD81" s="75"/>
      <c r="AE81" s="34">
        <f t="shared" si="46"/>
        <v>0</v>
      </c>
      <c r="AF81" s="128"/>
    </row>
    <row r="82" spans="1:32" s="62" customFormat="1" ht="66" customHeight="1" outlineLevel="2" x14ac:dyDescent="0.35">
      <c r="A82" s="4">
        <v>12</v>
      </c>
      <c r="B82" s="29">
        <v>742</v>
      </c>
      <c r="C82" s="70">
        <v>4041</v>
      </c>
      <c r="D82" s="71" t="s">
        <v>129</v>
      </c>
      <c r="E82" s="33"/>
      <c r="F82" s="88"/>
      <c r="G82" s="33">
        <f t="shared" si="49"/>
        <v>2000</v>
      </c>
      <c r="H82" s="72">
        <f t="shared" si="40"/>
        <v>1000</v>
      </c>
      <c r="I82" s="115">
        <f t="shared" si="41"/>
        <v>1000</v>
      </c>
      <c r="J82" s="35">
        <f t="shared" ref="J82:J91" si="50">SUM(H82:I82)</f>
        <v>2000</v>
      </c>
      <c r="K82" s="75">
        <v>891</v>
      </c>
      <c r="L82" s="75"/>
      <c r="M82" s="127">
        <v>109</v>
      </c>
      <c r="N82" s="75"/>
      <c r="O82" s="75"/>
      <c r="P82" s="75"/>
      <c r="Q82" s="75"/>
      <c r="R82" s="38"/>
      <c r="S82" s="38">
        <f t="shared" si="43"/>
        <v>1000</v>
      </c>
      <c r="T82" s="75"/>
      <c r="U82" s="39">
        <f t="shared" ref="U82:U92" si="51">SUM(R82:T82)</f>
        <v>1000</v>
      </c>
      <c r="V82" s="73">
        <v>1000</v>
      </c>
      <c r="W82" s="74"/>
      <c r="X82" s="75"/>
      <c r="Y82" s="75"/>
      <c r="Z82" s="75"/>
      <c r="AA82" s="75"/>
      <c r="AB82" s="75"/>
      <c r="AC82" s="38">
        <f t="shared" si="45"/>
        <v>1000</v>
      </c>
      <c r="AD82" s="75"/>
      <c r="AE82" s="34">
        <f t="shared" si="46"/>
        <v>1000</v>
      </c>
      <c r="AF82" s="128"/>
    </row>
    <row r="83" spans="1:32" ht="66" customHeight="1" outlineLevel="2" x14ac:dyDescent="0.35">
      <c r="A83" s="4">
        <v>26</v>
      </c>
      <c r="B83" s="69">
        <v>742</v>
      </c>
      <c r="C83" s="70">
        <v>4042</v>
      </c>
      <c r="D83" s="132" t="s">
        <v>130</v>
      </c>
      <c r="E83" s="33"/>
      <c r="F83" s="88"/>
      <c r="G83" s="33">
        <f t="shared" si="49"/>
        <v>1000</v>
      </c>
      <c r="H83" s="72">
        <f t="shared" si="40"/>
        <v>1000</v>
      </c>
      <c r="I83" s="115">
        <f t="shared" si="41"/>
        <v>0</v>
      </c>
      <c r="J83" s="35">
        <f t="shared" si="50"/>
        <v>1000</v>
      </c>
      <c r="K83" s="75"/>
      <c r="L83" s="75"/>
      <c r="M83" s="127">
        <v>1000</v>
      </c>
      <c r="N83" s="75"/>
      <c r="O83" s="75"/>
      <c r="P83" s="75"/>
      <c r="Q83" s="75"/>
      <c r="R83" s="38"/>
      <c r="S83" s="38">
        <f t="shared" si="43"/>
        <v>1000</v>
      </c>
      <c r="T83" s="75"/>
      <c r="U83" s="39">
        <f t="shared" si="51"/>
        <v>1000</v>
      </c>
      <c r="V83" s="73"/>
      <c r="W83" s="74"/>
      <c r="X83" s="75"/>
      <c r="Y83" s="75"/>
      <c r="Z83" s="75"/>
      <c r="AA83" s="75"/>
      <c r="AB83" s="75"/>
      <c r="AC83" s="38">
        <f t="shared" si="45"/>
        <v>0</v>
      </c>
      <c r="AD83" s="75"/>
      <c r="AE83" s="34">
        <f t="shared" si="46"/>
        <v>0</v>
      </c>
      <c r="AF83" s="128"/>
    </row>
    <row r="84" spans="1:32" ht="50.1" customHeight="1" outlineLevel="2" x14ac:dyDescent="0.35">
      <c r="A84" s="4">
        <v>25</v>
      </c>
      <c r="B84" s="29">
        <v>742</v>
      </c>
      <c r="C84" s="136">
        <v>4043</v>
      </c>
      <c r="D84" s="59" t="s">
        <v>131</v>
      </c>
      <c r="E84" s="33"/>
      <c r="F84" s="88"/>
      <c r="G84" s="33">
        <f t="shared" si="49"/>
        <v>3000</v>
      </c>
      <c r="H84" s="72">
        <f t="shared" si="40"/>
        <v>2000</v>
      </c>
      <c r="I84" s="115">
        <f t="shared" si="41"/>
        <v>1000</v>
      </c>
      <c r="J84" s="35">
        <f t="shared" si="50"/>
        <v>3000</v>
      </c>
      <c r="K84" s="75"/>
      <c r="L84" s="75"/>
      <c r="M84" s="127">
        <v>2000</v>
      </c>
      <c r="N84" s="75"/>
      <c r="O84" s="75"/>
      <c r="P84" s="75"/>
      <c r="Q84" s="75"/>
      <c r="R84" s="38"/>
      <c r="S84" s="38">
        <f t="shared" si="43"/>
        <v>2000</v>
      </c>
      <c r="T84" s="75"/>
      <c r="U84" s="39">
        <f t="shared" si="51"/>
        <v>2000</v>
      </c>
      <c r="V84" s="73"/>
      <c r="W84" s="74"/>
      <c r="X84" s="75">
        <v>1000</v>
      </c>
      <c r="Y84" s="75"/>
      <c r="Z84" s="75"/>
      <c r="AA84" s="75"/>
      <c r="AB84" s="75"/>
      <c r="AC84" s="38">
        <f t="shared" si="45"/>
        <v>1000</v>
      </c>
      <c r="AD84" s="75"/>
      <c r="AE84" s="34">
        <f t="shared" si="46"/>
        <v>1000</v>
      </c>
      <c r="AF84" s="128"/>
    </row>
    <row r="85" spans="1:32" ht="50.1" customHeight="1" outlineLevel="2" x14ac:dyDescent="0.35">
      <c r="A85" s="4">
        <v>25</v>
      </c>
      <c r="B85" s="29">
        <v>742</v>
      </c>
      <c r="C85" s="114">
        <v>1568</v>
      </c>
      <c r="D85" s="71" t="s">
        <v>132</v>
      </c>
      <c r="E85" s="33">
        <v>32609</v>
      </c>
      <c r="F85" s="88">
        <v>22609</v>
      </c>
      <c r="G85" s="33">
        <f t="shared" si="49"/>
        <v>42609</v>
      </c>
      <c r="H85" s="72">
        <f t="shared" si="40"/>
        <v>0</v>
      </c>
      <c r="I85" s="115">
        <f t="shared" si="41"/>
        <v>20000</v>
      </c>
      <c r="J85" s="35">
        <f t="shared" si="50"/>
        <v>20000</v>
      </c>
      <c r="K85" s="75"/>
      <c r="L85" s="75"/>
      <c r="M85" s="127"/>
      <c r="N85" s="75"/>
      <c r="O85" s="75"/>
      <c r="P85" s="75"/>
      <c r="Q85" s="75"/>
      <c r="R85" s="38"/>
      <c r="S85" s="38">
        <f t="shared" si="43"/>
        <v>0</v>
      </c>
      <c r="T85" s="75"/>
      <c r="U85" s="39">
        <f t="shared" si="51"/>
        <v>0</v>
      </c>
      <c r="V85" s="73"/>
      <c r="W85" s="74"/>
      <c r="X85" s="75">
        <v>20000</v>
      </c>
      <c r="Y85" s="75"/>
      <c r="Z85" s="75"/>
      <c r="AA85" s="75"/>
      <c r="AB85" s="75"/>
      <c r="AC85" s="38">
        <f t="shared" si="45"/>
        <v>20000</v>
      </c>
      <c r="AD85" s="75"/>
      <c r="AE85" s="34">
        <f t="shared" si="46"/>
        <v>20000</v>
      </c>
      <c r="AF85" s="128"/>
    </row>
    <row r="86" spans="1:32" ht="50.1" customHeight="1" outlineLevel="2" x14ac:dyDescent="0.35">
      <c r="A86" s="4">
        <v>8</v>
      </c>
      <c r="B86" s="29">
        <v>742</v>
      </c>
      <c r="C86" s="114">
        <v>3978</v>
      </c>
      <c r="D86" s="71" t="s">
        <v>133</v>
      </c>
      <c r="E86" s="33">
        <v>1364</v>
      </c>
      <c r="F86" s="88">
        <v>395</v>
      </c>
      <c r="G86" s="33">
        <f t="shared" si="49"/>
        <v>895</v>
      </c>
      <c r="H86" s="72">
        <f t="shared" si="40"/>
        <v>500</v>
      </c>
      <c r="I86" s="115">
        <f t="shared" si="41"/>
        <v>0</v>
      </c>
      <c r="J86" s="35">
        <f t="shared" si="50"/>
        <v>500</v>
      </c>
      <c r="K86" s="75"/>
      <c r="L86" s="75"/>
      <c r="M86" s="127">
        <v>500</v>
      </c>
      <c r="N86" s="75"/>
      <c r="O86" s="75"/>
      <c r="P86" s="75"/>
      <c r="Q86" s="75"/>
      <c r="R86" s="38"/>
      <c r="S86" s="38">
        <f t="shared" si="43"/>
        <v>500</v>
      </c>
      <c r="T86" s="75"/>
      <c r="U86" s="39">
        <f t="shared" si="51"/>
        <v>500</v>
      </c>
      <c r="V86" s="73"/>
      <c r="W86" s="74"/>
      <c r="X86" s="75"/>
      <c r="Y86" s="75"/>
      <c r="Z86" s="75"/>
      <c r="AA86" s="75"/>
      <c r="AB86" s="75"/>
      <c r="AC86" s="38">
        <f t="shared" si="45"/>
        <v>0</v>
      </c>
      <c r="AD86" s="75"/>
      <c r="AE86" s="34">
        <f t="shared" si="46"/>
        <v>0</v>
      </c>
      <c r="AF86" s="128"/>
    </row>
    <row r="87" spans="1:32" ht="50.1" customHeight="1" outlineLevel="2" x14ac:dyDescent="0.35">
      <c r="A87" s="4"/>
      <c r="B87" s="29">
        <v>742</v>
      </c>
      <c r="C87" s="70">
        <v>4044</v>
      </c>
      <c r="D87" s="71" t="s">
        <v>134</v>
      </c>
      <c r="E87" s="33"/>
      <c r="F87" s="88"/>
      <c r="G87" s="33">
        <f t="shared" si="49"/>
        <v>8000</v>
      </c>
      <c r="H87" s="72">
        <f t="shared" si="40"/>
        <v>2000</v>
      </c>
      <c r="I87" s="115">
        <f t="shared" si="41"/>
        <v>6000</v>
      </c>
      <c r="J87" s="35">
        <f t="shared" si="50"/>
        <v>8000</v>
      </c>
      <c r="K87" s="75"/>
      <c r="L87" s="75"/>
      <c r="M87" s="127"/>
      <c r="N87" s="75">
        <v>2000</v>
      </c>
      <c r="O87" s="75"/>
      <c r="P87" s="75"/>
      <c r="Q87" s="75"/>
      <c r="R87" s="38"/>
      <c r="S87" s="38">
        <f t="shared" si="43"/>
        <v>2000</v>
      </c>
      <c r="T87" s="75"/>
      <c r="U87" s="39">
        <f t="shared" si="51"/>
        <v>2000</v>
      </c>
      <c r="V87" s="73">
        <v>6000</v>
      </c>
      <c r="W87" s="74"/>
      <c r="X87" s="75"/>
      <c r="Y87" s="75"/>
      <c r="Z87" s="75"/>
      <c r="AA87" s="75"/>
      <c r="AB87" s="75"/>
      <c r="AC87" s="38">
        <f t="shared" si="45"/>
        <v>6000</v>
      </c>
      <c r="AD87" s="75"/>
      <c r="AE87" s="34">
        <f t="shared" si="46"/>
        <v>6000</v>
      </c>
      <c r="AF87" s="128"/>
    </row>
    <row r="88" spans="1:32" ht="50.1" customHeight="1" outlineLevel="2" x14ac:dyDescent="0.35">
      <c r="A88" s="4"/>
      <c r="B88" s="29">
        <v>742</v>
      </c>
      <c r="C88" s="70">
        <v>4045</v>
      </c>
      <c r="D88" s="71" t="s">
        <v>135</v>
      </c>
      <c r="E88" s="33"/>
      <c r="F88" s="88"/>
      <c r="G88" s="33">
        <f t="shared" si="49"/>
        <v>2000</v>
      </c>
      <c r="H88" s="72">
        <f t="shared" si="40"/>
        <v>1000</v>
      </c>
      <c r="I88" s="115">
        <f t="shared" si="41"/>
        <v>1000</v>
      </c>
      <c r="J88" s="35">
        <f t="shared" si="50"/>
        <v>2000</v>
      </c>
      <c r="K88" s="75"/>
      <c r="L88" s="75"/>
      <c r="M88" s="127"/>
      <c r="N88" s="75"/>
      <c r="O88" s="75"/>
      <c r="P88" s="75"/>
      <c r="Q88" s="75"/>
      <c r="R88" s="38">
        <v>1000</v>
      </c>
      <c r="S88" s="38">
        <f t="shared" si="43"/>
        <v>0</v>
      </c>
      <c r="T88" s="75"/>
      <c r="U88" s="39">
        <f t="shared" si="51"/>
        <v>1000</v>
      </c>
      <c r="V88" s="73">
        <v>1000</v>
      </c>
      <c r="W88" s="74"/>
      <c r="X88" s="75"/>
      <c r="Y88" s="75"/>
      <c r="Z88" s="75"/>
      <c r="AA88" s="75"/>
      <c r="AB88" s="75"/>
      <c r="AC88" s="38">
        <f t="shared" si="45"/>
        <v>1000</v>
      </c>
      <c r="AD88" s="75"/>
      <c r="AE88" s="34">
        <f t="shared" si="46"/>
        <v>1000</v>
      </c>
      <c r="AF88" s="128"/>
    </row>
    <row r="89" spans="1:32" ht="50.1" customHeight="1" outlineLevel="2" x14ac:dyDescent="0.35">
      <c r="A89" s="4">
        <v>8</v>
      </c>
      <c r="B89" s="29">
        <v>742</v>
      </c>
      <c r="C89" s="70">
        <v>4046</v>
      </c>
      <c r="D89" s="71" t="s">
        <v>136</v>
      </c>
      <c r="E89" s="33"/>
      <c r="F89" s="88"/>
      <c r="G89" s="33">
        <f t="shared" si="49"/>
        <v>670</v>
      </c>
      <c r="H89" s="72">
        <f t="shared" si="40"/>
        <v>670</v>
      </c>
      <c r="I89" s="115">
        <f t="shared" si="41"/>
        <v>0</v>
      </c>
      <c r="J89" s="35">
        <f t="shared" si="50"/>
        <v>670</v>
      </c>
      <c r="K89" s="75"/>
      <c r="L89" s="75"/>
      <c r="M89" s="127">
        <v>670</v>
      </c>
      <c r="N89" s="75"/>
      <c r="O89" s="75"/>
      <c r="P89" s="75"/>
      <c r="Q89" s="75"/>
      <c r="R89" s="38"/>
      <c r="S89" s="38">
        <f t="shared" si="43"/>
        <v>670</v>
      </c>
      <c r="T89" s="75"/>
      <c r="U89" s="39">
        <f t="shared" si="51"/>
        <v>670</v>
      </c>
      <c r="V89" s="73"/>
      <c r="W89" s="74"/>
      <c r="X89" s="75"/>
      <c r="Y89" s="75"/>
      <c r="Z89" s="75"/>
      <c r="AA89" s="75"/>
      <c r="AB89" s="75"/>
      <c r="AC89" s="38">
        <f t="shared" si="45"/>
        <v>0</v>
      </c>
      <c r="AD89" s="75"/>
      <c r="AE89" s="34">
        <f t="shared" si="46"/>
        <v>0</v>
      </c>
      <c r="AF89" s="128"/>
    </row>
    <row r="90" spans="1:32" ht="50.1" customHeight="1" outlineLevel="2" x14ac:dyDescent="0.35">
      <c r="A90" s="4"/>
      <c r="B90" s="29">
        <v>742</v>
      </c>
      <c r="C90" s="114">
        <v>3615</v>
      </c>
      <c r="D90" s="71" t="s">
        <v>137</v>
      </c>
      <c r="E90" s="33">
        <v>10622</v>
      </c>
      <c r="F90" s="88">
        <v>10622</v>
      </c>
      <c r="G90" s="33">
        <f t="shared" si="49"/>
        <v>10622</v>
      </c>
      <c r="H90" s="72">
        <f t="shared" si="40"/>
        <v>0</v>
      </c>
      <c r="I90" s="115">
        <f t="shared" si="41"/>
        <v>0</v>
      </c>
      <c r="J90" s="35">
        <f t="shared" si="50"/>
        <v>0</v>
      </c>
      <c r="K90" s="75">
        <v>-4000</v>
      </c>
      <c r="L90" s="75"/>
      <c r="M90" s="127">
        <v>-4000</v>
      </c>
      <c r="N90" s="75">
        <v>2000</v>
      </c>
      <c r="O90" s="75"/>
      <c r="P90" s="75"/>
      <c r="Q90" s="75"/>
      <c r="R90" s="38">
        <v>6000</v>
      </c>
      <c r="S90" s="38">
        <f t="shared" si="43"/>
        <v>-6000</v>
      </c>
      <c r="T90" s="75"/>
      <c r="U90" s="39">
        <f t="shared" si="51"/>
        <v>0</v>
      </c>
      <c r="V90" s="73"/>
      <c r="W90" s="74"/>
      <c r="X90" s="75"/>
      <c r="Y90" s="75"/>
      <c r="Z90" s="75"/>
      <c r="AA90" s="75"/>
      <c r="AB90" s="75"/>
      <c r="AC90" s="38">
        <f t="shared" si="45"/>
        <v>0</v>
      </c>
      <c r="AD90" s="75"/>
      <c r="AE90" s="34">
        <f t="shared" si="46"/>
        <v>0</v>
      </c>
      <c r="AF90" s="128" t="s">
        <v>138</v>
      </c>
    </row>
    <row r="91" spans="1:32" ht="50.1" customHeight="1" outlineLevel="2" thickBot="1" x14ac:dyDescent="0.4">
      <c r="A91" s="4">
        <v>12</v>
      </c>
      <c r="B91" s="29">
        <v>742</v>
      </c>
      <c r="C91" s="114">
        <v>3207</v>
      </c>
      <c r="D91" s="71" t="s">
        <v>139</v>
      </c>
      <c r="E91" s="33">
        <v>3999</v>
      </c>
      <c r="F91" s="88">
        <v>2999</v>
      </c>
      <c r="G91" s="33">
        <f t="shared" si="49"/>
        <v>3199</v>
      </c>
      <c r="H91" s="72">
        <f t="shared" si="40"/>
        <v>200</v>
      </c>
      <c r="I91" s="115">
        <f t="shared" si="41"/>
        <v>0</v>
      </c>
      <c r="J91" s="35">
        <f t="shared" si="50"/>
        <v>200</v>
      </c>
      <c r="K91" s="75"/>
      <c r="L91" s="75"/>
      <c r="M91" s="127">
        <v>200</v>
      </c>
      <c r="N91" s="75"/>
      <c r="O91" s="75"/>
      <c r="P91" s="75"/>
      <c r="Q91" s="75"/>
      <c r="R91" s="38"/>
      <c r="S91" s="38">
        <f t="shared" si="43"/>
        <v>200</v>
      </c>
      <c r="T91" s="75"/>
      <c r="U91" s="39">
        <f t="shared" si="51"/>
        <v>200</v>
      </c>
      <c r="V91" s="73"/>
      <c r="W91" s="74"/>
      <c r="X91" s="75"/>
      <c r="Y91" s="75"/>
      <c r="Z91" s="75"/>
      <c r="AA91" s="75"/>
      <c r="AB91" s="75"/>
      <c r="AC91" s="38">
        <f t="shared" si="45"/>
        <v>0</v>
      </c>
      <c r="AD91" s="75"/>
      <c r="AE91" s="34">
        <f t="shared" si="46"/>
        <v>0</v>
      </c>
      <c r="AF91" s="128"/>
    </row>
    <row r="92" spans="1:32" ht="50.1" hidden="1" customHeight="1" outlineLevel="2" thickBot="1" x14ac:dyDescent="0.4">
      <c r="A92" s="4"/>
      <c r="B92" s="29">
        <v>742</v>
      </c>
      <c r="C92" s="114"/>
      <c r="D92" s="71"/>
      <c r="E92" s="33"/>
      <c r="F92" s="88"/>
      <c r="G92" s="33">
        <f t="shared" si="49"/>
        <v>0</v>
      </c>
      <c r="H92" s="72">
        <f t="shared" si="40"/>
        <v>0</v>
      </c>
      <c r="I92" s="115">
        <f t="shared" si="41"/>
        <v>0</v>
      </c>
      <c r="J92" s="35">
        <f t="shared" si="42"/>
        <v>0</v>
      </c>
      <c r="K92" s="75"/>
      <c r="L92" s="75"/>
      <c r="M92" s="127"/>
      <c r="N92" s="75"/>
      <c r="O92" s="75"/>
      <c r="P92" s="75"/>
      <c r="Q92" s="75"/>
      <c r="R92" s="38"/>
      <c r="S92" s="38">
        <f t="shared" si="43"/>
        <v>0</v>
      </c>
      <c r="T92" s="75"/>
      <c r="U92" s="39">
        <f t="shared" si="51"/>
        <v>0</v>
      </c>
      <c r="V92" s="73"/>
      <c r="W92" s="74"/>
      <c r="X92" s="75"/>
      <c r="Y92" s="75"/>
      <c r="Z92" s="75"/>
      <c r="AA92" s="75"/>
      <c r="AB92" s="75"/>
      <c r="AC92" s="38">
        <f t="shared" si="45"/>
        <v>0</v>
      </c>
      <c r="AD92" s="75"/>
      <c r="AE92" s="34">
        <f t="shared" si="46"/>
        <v>0</v>
      </c>
      <c r="AF92" s="128"/>
    </row>
    <row r="93" spans="1:32" ht="50.1" customHeight="1" outlineLevel="1" collapsed="1" thickBot="1" x14ac:dyDescent="0.4">
      <c r="A93" s="4"/>
      <c r="B93" s="137" t="s">
        <v>140</v>
      </c>
      <c r="C93" s="137"/>
      <c r="D93" s="138"/>
      <c r="E93" s="56">
        <f t="shared" ref="E93:K93" si="52">SUBTOTAL(9,E65:E92)</f>
        <v>115694</v>
      </c>
      <c r="F93" s="56">
        <f t="shared" si="52"/>
        <v>79522</v>
      </c>
      <c r="G93" s="56">
        <f t="shared" si="52"/>
        <v>147364</v>
      </c>
      <c r="H93" s="58">
        <f t="shared" si="52"/>
        <v>24092</v>
      </c>
      <c r="I93" s="56">
        <f t="shared" si="52"/>
        <v>43750</v>
      </c>
      <c r="J93" s="57">
        <f t="shared" si="52"/>
        <v>67842</v>
      </c>
      <c r="K93" s="56">
        <f t="shared" si="52"/>
        <v>5391</v>
      </c>
      <c r="L93" s="56"/>
      <c r="M93" s="56">
        <f t="shared" ref="M93:AE93" si="53">SUBTOTAL(9,M65:M92)</f>
        <v>8829</v>
      </c>
      <c r="N93" s="56">
        <f t="shared" si="53"/>
        <v>6800</v>
      </c>
      <c r="O93" s="56">
        <f t="shared" si="53"/>
        <v>0</v>
      </c>
      <c r="P93" s="56">
        <f t="shared" si="53"/>
        <v>0</v>
      </c>
      <c r="Q93" s="56">
        <f t="shared" si="53"/>
        <v>0</v>
      </c>
      <c r="R93" s="56">
        <f t="shared" si="53"/>
        <v>7000</v>
      </c>
      <c r="S93" s="56">
        <f t="shared" si="53"/>
        <v>21020</v>
      </c>
      <c r="T93" s="56">
        <f t="shared" si="53"/>
        <v>-3928</v>
      </c>
      <c r="U93" s="56">
        <f t="shared" si="53"/>
        <v>24092</v>
      </c>
      <c r="V93" s="56">
        <f t="shared" si="53"/>
        <v>8000</v>
      </c>
      <c r="W93" s="56">
        <f t="shared" si="53"/>
        <v>0</v>
      </c>
      <c r="X93" s="56">
        <f t="shared" si="53"/>
        <v>35750</v>
      </c>
      <c r="Y93" s="56">
        <f t="shared" si="53"/>
        <v>0</v>
      </c>
      <c r="Z93" s="56">
        <f t="shared" si="53"/>
        <v>0</v>
      </c>
      <c r="AA93" s="56">
        <f t="shared" si="53"/>
        <v>0</v>
      </c>
      <c r="AB93" s="56">
        <f t="shared" si="53"/>
        <v>0</v>
      </c>
      <c r="AC93" s="56">
        <f t="shared" si="53"/>
        <v>43750</v>
      </c>
      <c r="AD93" s="56">
        <f t="shared" si="53"/>
        <v>0</v>
      </c>
      <c r="AE93" s="58">
        <f t="shared" si="53"/>
        <v>43750</v>
      </c>
      <c r="AF93" s="139"/>
    </row>
    <row r="94" spans="1:32" ht="70.5" customHeight="1" outlineLevel="2" x14ac:dyDescent="0.35">
      <c r="A94" s="4">
        <v>12</v>
      </c>
      <c r="B94" s="41">
        <v>743</v>
      </c>
      <c r="C94" s="42">
        <v>2484</v>
      </c>
      <c r="D94" s="140" t="s">
        <v>141</v>
      </c>
      <c r="E94" s="44">
        <v>1898</v>
      </c>
      <c r="F94" s="44">
        <v>1898</v>
      </c>
      <c r="G94" s="44">
        <f t="shared" ref="G94:G101" si="54">J94+F94</f>
        <v>5432</v>
      </c>
      <c r="H94" s="141">
        <f t="shared" ref="H94:H101" si="55">U94</f>
        <v>1034</v>
      </c>
      <c r="I94" s="142">
        <f t="shared" ref="I94:I101" si="56">AE94</f>
        <v>2500</v>
      </c>
      <c r="J94" s="45">
        <f t="shared" ref="J94:J101" si="57">SUM(H94:I94)</f>
        <v>3534</v>
      </c>
      <c r="K94" s="49"/>
      <c r="L94" s="49"/>
      <c r="M94" s="50">
        <f>500+534</f>
        <v>1034</v>
      </c>
      <c r="N94" s="50"/>
      <c r="O94" s="50"/>
      <c r="P94" s="50"/>
      <c r="Q94" s="50"/>
      <c r="R94" s="50"/>
      <c r="S94" s="50">
        <f t="shared" ref="S94:S101" si="58">SUM(K94:Q94)</f>
        <v>1034</v>
      </c>
      <c r="T94" s="50"/>
      <c r="U94" s="66">
        <f t="shared" ref="U94:U101" si="59">SUM(S94:T94)</f>
        <v>1034</v>
      </c>
      <c r="V94" s="49"/>
      <c r="W94" s="49"/>
      <c r="X94" s="50">
        <v>2500</v>
      </c>
      <c r="Y94" s="50"/>
      <c r="Z94" s="50"/>
      <c r="AA94" s="50"/>
      <c r="AB94" s="50"/>
      <c r="AC94" s="50">
        <f t="shared" ref="AC94:AC101" si="60">SUM(V94:AB94)</f>
        <v>2500</v>
      </c>
      <c r="AD94" s="50"/>
      <c r="AE94" s="66">
        <f t="shared" ref="AE94:AE101" si="61">SUM(AC94:AD94)</f>
        <v>2500</v>
      </c>
      <c r="AF94" s="65"/>
    </row>
    <row r="95" spans="1:32" ht="70.5" customHeight="1" outlineLevel="2" x14ac:dyDescent="0.35">
      <c r="A95" s="4">
        <v>12</v>
      </c>
      <c r="B95" s="41">
        <v>743</v>
      </c>
      <c r="C95" s="42">
        <v>3063</v>
      </c>
      <c r="D95" s="140" t="s">
        <v>142</v>
      </c>
      <c r="E95" s="44">
        <v>6351</v>
      </c>
      <c r="F95" s="44">
        <v>3551</v>
      </c>
      <c r="G95" s="44">
        <f t="shared" si="54"/>
        <v>10551</v>
      </c>
      <c r="H95" s="141">
        <f t="shared" si="55"/>
        <v>2000</v>
      </c>
      <c r="I95" s="142">
        <f t="shared" si="56"/>
        <v>5000</v>
      </c>
      <c r="J95" s="45">
        <f t="shared" si="57"/>
        <v>7000</v>
      </c>
      <c r="K95" s="49"/>
      <c r="L95" s="49"/>
      <c r="M95" s="50">
        <v>2000</v>
      </c>
      <c r="N95" s="50"/>
      <c r="O95" s="50"/>
      <c r="P95" s="50"/>
      <c r="Q95" s="50"/>
      <c r="R95" s="50"/>
      <c r="S95" s="50">
        <f t="shared" si="58"/>
        <v>2000</v>
      </c>
      <c r="T95" s="50"/>
      <c r="U95" s="66">
        <f t="shared" si="59"/>
        <v>2000</v>
      </c>
      <c r="V95" s="49"/>
      <c r="W95" s="49"/>
      <c r="X95" s="50">
        <v>5000</v>
      </c>
      <c r="Y95" s="50"/>
      <c r="Z95" s="50"/>
      <c r="AA95" s="50"/>
      <c r="AB95" s="50"/>
      <c r="AC95" s="50">
        <f t="shared" si="60"/>
        <v>5000</v>
      </c>
      <c r="AD95" s="50"/>
      <c r="AE95" s="66">
        <f t="shared" si="61"/>
        <v>5000</v>
      </c>
      <c r="AF95" s="118"/>
    </row>
    <row r="96" spans="1:32" ht="70.5" customHeight="1" outlineLevel="2" x14ac:dyDescent="0.35">
      <c r="A96" s="4">
        <v>12</v>
      </c>
      <c r="B96" s="69">
        <v>743</v>
      </c>
      <c r="C96" s="114">
        <v>3733</v>
      </c>
      <c r="D96" s="143" t="s">
        <v>143</v>
      </c>
      <c r="E96" s="33">
        <v>2300</v>
      </c>
      <c r="F96" s="33">
        <v>500</v>
      </c>
      <c r="G96" s="33">
        <f t="shared" si="54"/>
        <v>2000</v>
      </c>
      <c r="H96" s="144">
        <f t="shared" si="55"/>
        <v>500</v>
      </c>
      <c r="I96" s="115">
        <f t="shared" si="56"/>
        <v>1000</v>
      </c>
      <c r="J96" s="88">
        <f t="shared" ref="J96:J100" si="62">SUM(H96:I96)</f>
        <v>1500</v>
      </c>
      <c r="K96" s="74"/>
      <c r="L96" s="74"/>
      <c r="M96" s="75">
        <v>500</v>
      </c>
      <c r="N96" s="75"/>
      <c r="O96" s="75"/>
      <c r="P96" s="75"/>
      <c r="Q96" s="75"/>
      <c r="R96" s="75"/>
      <c r="S96" s="75">
        <f t="shared" si="58"/>
        <v>500</v>
      </c>
      <c r="T96" s="75"/>
      <c r="U96" s="76">
        <f t="shared" si="59"/>
        <v>500</v>
      </c>
      <c r="V96" s="74"/>
      <c r="W96" s="74"/>
      <c r="X96" s="75">
        <v>1000</v>
      </c>
      <c r="Y96" s="75"/>
      <c r="Z96" s="75"/>
      <c r="AA96" s="75"/>
      <c r="AB96" s="75"/>
      <c r="AC96" s="75">
        <f t="shared" si="60"/>
        <v>1000</v>
      </c>
      <c r="AD96" s="75"/>
      <c r="AE96" s="76">
        <f t="shared" si="61"/>
        <v>1000</v>
      </c>
      <c r="AF96" s="65"/>
    </row>
    <row r="97" spans="1:32" ht="70.5" customHeight="1" outlineLevel="2" x14ac:dyDescent="0.35">
      <c r="A97" s="4">
        <v>12</v>
      </c>
      <c r="B97" s="69">
        <v>743</v>
      </c>
      <c r="C97" s="114">
        <v>3881</v>
      </c>
      <c r="D97" s="143" t="s">
        <v>144</v>
      </c>
      <c r="E97" s="33">
        <v>2000</v>
      </c>
      <c r="F97" s="33">
        <v>1000</v>
      </c>
      <c r="G97" s="33">
        <f t="shared" si="54"/>
        <v>2500</v>
      </c>
      <c r="H97" s="144">
        <f t="shared" si="55"/>
        <v>1000</v>
      </c>
      <c r="I97" s="115">
        <f t="shared" si="56"/>
        <v>500</v>
      </c>
      <c r="J97" s="88">
        <f t="shared" si="62"/>
        <v>1500</v>
      </c>
      <c r="K97" s="74"/>
      <c r="L97" s="74"/>
      <c r="M97" s="75">
        <v>1000</v>
      </c>
      <c r="N97" s="75"/>
      <c r="O97" s="75"/>
      <c r="P97" s="75"/>
      <c r="Q97" s="75"/>
      <c r="R97" s="75"/>
      <c r="S97" s="75">
        <f t="shared" si="58"/>
        <v>1000</v>
      </c>
      <c r="T97" s="75"/>
      <c r="U97" s="76">
        <f t="shared" si="59"/>
        <v>1000</v>
      </c>
      <c r="V97" s="74"/>
      <c r="W97" s="74"/>
      <c r="X97" s="75">
        <v>500</v>
      </c>
      <c r="Y97" s="75"/>
      <c r="Z97" s="75"/>
      <c r="AA97" s="75"/>
      <c r="AB97" s="75"/>
      <c r="AC97" s="75">
        <f t="shared" si="60"/>
        <v>500</v>
      </c>
      <c r="AD97" s="75"/>
      <c r="AE97" s="76">
        <f t="shared" si="61"/>
        <v>500</v>
      </c>
      <c r="AF97" s="65"/>
    </row>
    <row r="98" spans="1:32" ht="70.5" customHeight="1" outlineLevel="2" x14ac:dyDescent="0.35">
      <c r="A98" s="4">
        <v>12</v>
      </c>
      <c r="B98" s="69">
        <v>743</v>
      </c>
      <c r="C98" s="114">
        <v>3882</v>
      </c>
      <c r="D98" s="143" t="s">
        <v>145</v>
      </c>
      <c r="E98" s="33">
        <v>1000</v>
      </c>
      <c r="F98" s="33">
        <v>1000</v>
      </c>
      <c r="G98" s="33">
        <f t="shared" si="54"/>
        <v>2500</v>
      </c>
      <c r="H98" s="144">
        <f t="shared" si="55"/>
        <v>1000</v>
      </c>
      <c r="I98" s="115">
        <f t="shared" si="56"/>
        <v>500</v>
      </c>
      <c r="J98" s="88">
        <f t="shared" si="62"/>
        <v>1500</v>
      </c>
      <c r="K98" s="74"/>
      <c r="L98" s="74"/>
      <c r="M98" s="75">
        <v>1000</v>
      </c>
      <c r="N98" s="75"/>
      <c r="O98" s="75"/>
      <c r="P98" s="75"/>
      <c r="Q98" s="75"/>
      <c r="R98" s="75"/>
      <c r="S98" s="75">
        <f t="shared" si="58"/>
        <v>1000</v>
      </c>
      <c r="T98" s="75"/>
      <c r="U98" s="76">
        <f t="shared" si="59"/>
        <v>1000</v>
      </c>
      <c r="V98" s="74"/>
      <c r="W98" s="74"/>
      <c r="X98" s="75">
        <v>500</v>
      </c>
      <c r="Y98" s="75"/>
      <c r="Z98" s="75"/>
      <c r="AA98" s="75"/>
      <c r="AB98" s="75"/>
      <c r="AC98" s="75">
        <f t="shared" si="60"/>
        <v>500</v>
      </c>
      <c r="AD98" s="75"/>
      <c r="AE98" s="76">
        <f t="shared" si="61"/>
        <v>500</v>
      </c>
      <c r="AF98" s="65"/>
    </row>
    <row r="99" spans="1:32" ht="70.5" customHeight="1" outlineLevel="2" x14ac:dyDescent="0.35">
      <c r="A99" s="4">
        <v>40</v>
      </c>
      <c r="B99" s="69">
        <v>743</v>
      </c>
      <c r="C99" s="70">
        <v>4047</v>
      </c>
      <c r="D99" s="143" t="s">
        <v>146</v>
      </c>
      <c r="E99" s="33"/>
      <c r="F99" s="33"/>
      <c r="G99" s="33">
        <f t="shared" si="54"/>
        <v>3000</v>
      </c>
      <c r="H99" s="144">
        <f t="shared" si="55"/>
        <v>0</v>
      </c>
      <c r="I99" s="115">
        <f t="shared" si="56"/>
        <v>3000</v>
      </c>
      <c r="J99" s="88">
        <f t="shared" si="62"/>
        <v>3000</v>
      </c>
      <c r="K99" s="74"/>
      <c r="L99" s="74"/>
      <c r="M99" s="75"/>
      <c r="N99" s="75"/>
      <c r="O99" s="75"/>
      <c r="P99" s="75"/>
      <c r="Q99" s="75"/>
      <c r="R99" s="75"/>
      <c r="S99" s="75">
        <f t="shared" si="58"/>
        <v>0</v>
      </c>
      <c r="T99" s="75"/>
      <c r="U99" s="76">
        <f t="shared" si="59"/>
        <v>0</v>
      </c>
      <c r="V99" s="74"/>
      <c r="W99" s="74"/>
      <c r="X99" s="75">
        <v>3000</v>
      </c>
      <c r="Y99" s="75"/>
      <c r="Z99" s="75"/>
      <c r="AA99" s="75"/>
      <c r="AB99" s="75"/>
      <c r="AC99" s="75">
        <f t="shared" si="60"/>
        <v>3000</v>
      </c>
      <c r="AD99" s="75"/>
      <c r="AE99" s="76">
        <f t="shared" si="61"/>
        <v>3000</v>
      </c>
      <c r="AF99" s="65"/>
    </row>
    <row r="100" spans="1:32" ht="52.5" customHeight="1" outlineLevel="2" thickBot="1" x14ac:dyDescent="0.4">
      <c r="A100" s="4">
        <v>12</v>
      </c>
      <c r="B100" s="69">
        <v>743</v>
      </c>
      <c r="C100" s="114">
        <v>3327</v>
      </c>
      <c r="D100" s="143" t="s">
        <v>147</v>
      </c>
      <c r="E100" s="33">
        <v>800</v>
      </c>
      <c r="F100" s="33">
        <v>600</v>
      </c>
      <c r="G100" s="33">
        <f t="shared" si="54"/>
        <v>66</v>
      </c>
      <c r="H100" s="144">
        <f t="shared" si="55"/>
        <v>-534</v>
      </c>
      <c r="I100" s="115">
        <f t="shared" si="56"/>
        <v>0</v>
      </c>
      <c r="J100" s="88">
        <f t="shared" si="62"/>
        <v>-534</v>
      </c>
      <c r="K100" s="74"/>
      <c r="L100" s="74"/>
      <c r="M100" s="75">
        <v>-534</v>
      </c>
      <c r="N100" s="75"/>
      <c r="O100" s="75"/>
      <c r="P100" s="75"/>
      <c r="Q100" s="75"/>
      <c r="R100" s="75"/>
      <c r="S100" s="75">
        <f t="shared" si="58"/>
        <v>-534</v>
      </c>
      <c r="T100" s="75"/>
      <c r="U100" s="76">
        <f t="shared" si="59"/>
        <v>-534</v>
      </c>
      <c r="V100" s="74"/>
      <c r="W100" s="74"/>
      <c r="X100" s="75"/>
      <c r="Y100" s="75"/>
      <c r="Z100" s="75"/>
      <c r="AA100" s="75"/>
      <c r="AB100" s="75"/>
      <c r="AC100" s="75">
        <f t="shared" si="60"/>
        <v>0</v>
      </c>
      <c r="AD100" s="75"/>
      <c r="AE100" s="76">
        <f t="shared" si="61"/>
        <v>0</v>
      </c>
      <c r="AF100" s="82" t="s">
        <v>148</v>
      </c>
    </row>
    <row r="101" spans="1:32" ht="30" hidden="1" customHeight="1" outlineLevel="2" thickBot="1" x14ac:dyDescent="0.4">
      <c r="A101" s="4"/>
      <c r="B101" s="145">
        <v>743</v>
      </c>
      <c r="C101" s="146"/>
      <c r="D101" s="147"/>
      <c r="E101" s="148"/>
      <c r="F101" s="148"/>
      <c r="G101" s="148">
        <f t="shared" si="54"/>
        <v>0</v>
      </c>
      <c r="H101" s="149">
        <f t="shared" si="55"/>
        <v>0</v>
      </c>
      <c r="I101" s="150">
        <f t="shared" si="56"/>
        <v>0</v>
      </c>
      <c r="J101" s="151">
        <f t="shared" si="57"/>
        <v>0</v>
      </c>
      <c r="K101" s="124"/>
      <c r="L101" s="124"/>
      <c r="M101" s="123"/>
      <c r="N101" s="123"/>
      <c r="O101" s="123"/>
      <c r="P101" s="123"/>
      <c r="Q101" s="123"/>
      <c r="R101" s="123"/>
      <c r="S101" s="123">
        <f t="shared" si="58"/>
        <v>0</v>
      </c>
      <c r="T101" s="123"/>
      <c r="U101" s="152">
        <f t="shared" si="59"/>
        <v>0</v>
      </c>
      <c r="V101" s="124"/>
      <c r="W101" s="124"/>
      <c r="X101" s="123"/>
      <c r="Y101" s="123"/>
      <c r="Z101" s="123"/>
      <c r="AA101" s="123"/>
      <c r="AB101" s="123"/>
      <c r="AC101" s="123">
        <f t="shared" si="60"/>
        <v>0</v>
      </c>
      <c r="AD101" s="123"/>
      <c r="AE101" s="152">
        <f t="shared" si="61"/>
        <v>0</v>
      </c>
      <c r="AF101" s="82"/>
    </row>
    <row r="102" spans="1:32" ht="50.1" customHeight="1" outlineLevel="1" collapsed="1" thickBot="1" x14ac:dyDescent="0.4">
      <c r="A102" s="4"/>
      <c r="B102" s="54" t="s">
        <v>149</v>
      </c>
      <c r="C102" s="54"/>
      <c r="D102" s="55"/>
      <c r="E102" s="56">
        <f t="shared" ref="E102:AE102" si="63">SUBTOTAL(9,E94:E101)</f>
        <v>14349</v>
      </c>
      <c r="F102" s="56">
        <f t="shared" si="63"/>
        <v>8549</v>
      </c>
      <c r="G102" s="56">
        <f t="shared" si="63"/>
        <v>26049</v>
      </c>
      <c r="H102" s="56">
        <f t="shared" si="63"/>
        <v>5000</v>
      </c>
      <c r="I102" s="56">
        <f t="shared" si="63"/>
        <v>12500</v>
      </c>
      <c r="J102" s="57">
        <f t="shared" si="63"/>
        <v>17500</v>
      </c>
      <c r="K102" s="56">
        <f t="shared" si="63"/>
        <v>0</v>
      </c>
      <c r="L102" s="56">
        <f t="shared" si="63"/>
        <v>0</v>
      </c>
      <c r="M102" s="56">
        <f t="shared" si="63"/>
        <v>5000</v>
      </c>
      <c r="N102" s="56">
        <f t="shared" si="63"/>
        <v>0</v>
      </c>
      <c r="O102" s="56">
        <f t="shared" si="63"/>
        <v>0</v>
      </c>
      <c r="P102" s="56">
        <f t="shared" si="63"/>
        <v>0</v>
      </c>
      <c r="Q102" s="56">
        <f t="shared" si="63"/>
        <v>0</v>
      </c>
      <c r="R102" s="56">
        <f t="shared" si="63"/>
        <v>0</v>
      </c>
      <c r="S102" s="56">
        <f t="shared" si="63"/>
        <v>5000</v>
      </c>
      <c r="T102" s="56">
        <f t="shared" si="63"/>
        <v>0</v>
      </c>
      <c r="U102" s="56">
        <f t="shared" si="63"/>
        <v>5000</v>
      </c>
      <c r="V102" s="56">
        <f t="shared" si="63"/>
        <v>0</v>
      </c>
      <c r="W102" s="56">
        <f t="shared" si="63"/>
        <v>0</v>
      </c>
      <c r="X102" s="56">
        <f t="shared" si="63"/>
        <v>12500</v>
      </c>
      <c r="Y102" s="56">
        <f t="shared" si="63"/>
        <v>0</v>
      </c>
      <c r="Z102" s="56">
        <f t="shared" si="63"/>
        <v>0</v>
      </c>
      <c r="AA102" s="56">
        <f t="shared" si="63"/>
        <v>0</v>
      </c>
      <c r="AB102" s="56">
        <f t="shared" si="63"/>
        <v>0</v>
      </c>
      <c r="AC102" s="56">
        <f t="shared" si="63"/>
        <v>12500</v>
      </c>
      <c r="AD102" s="56">
        <f t="shared" si="63"/>
        <v>0</v>
      </c>
      <c r="AE102" s="56">
        <f t="shared" si="63"/>
        <v>12500</v>
      </c>
      <c r="AF102" s="139"/>
    </row>
    <row r="103" spans="1:32" s="62" customFormat="1" ht="89.25" customHeight="1" outlineLevel="2" x14ac:dyDescent="0.35">
      <c r="A103" s="4">
        <v>6</v>
      </c>
      <c r="B103" s="29">
        <v>744</v>
      </c>
      <c r="C103" s="30">
        <v>3947</v>
      </c>
      <c r="D103" s="59" t="s">
        <v>150</v>
      </c>
      <c r="E103" s="60">
        <v>176</v>
      </c>
      <c r="F103" s="60">
        <v>176</v>
      </c>
      <c r="G103" s="60">
        <f>F103+J103</f>
        <v>4176</v>
      </c>
      <c r="H103" s="34">
        <f t="shared" ref="H103:H117" si="64">U103</f>
        <v>0</v>
      </c>
      <c r="I103" s="153">
        <f t="shared" ref="I103:I117" si="65">AE103</f>
        <v>4000</v>
      </c>
      <c r="J103" s="35">
        <f t="shared" ref="J103:J117" si="66">SUM(H103:I103)</f>
        <v>4000</v>
      </c>
      <c r="K103" s="36"/>
      <c r="L103" s="37"/>
      <c r="M103" s="38"/>
      <c r="N103" s="38"/>
      <c r="O103" s="38"/>
      <c r="P103" s="38"/>
      <c r="Q103" s="38"/>
      <c r="R103" s="38"/>
      <c r="S103" s="38">
        <f t="shared" ref="S103:S117" si="67">SUM(K103:Q103)</f>
        <v>0</v>
      </c>
      <c r="T103" s="154"/>
      <c r="U103" s="39">
        <f t="shared" ref="U103:U117" si="68">SUM(S103:T103)</f>
        <v>0</v>
      </c>
      <c r="V103" s="36"/>
      <c r="W103" s="37"/>
      <c r="X103" s="38">
        <v>4000</v>
      </c>
      <c r="Y103" s="38"/>
      <c r="Z103" s="38"/>
      <c r="AA103" s="38"/>
      <c r="AB103" s="38"/>
      <c r="AC103" s="38">
        <f t="shared" ref="AC103:AC117" si="69">SUM(V103:AB103)</f>
        <v>4000</v>
      </c>
      <c r="AD103" s="38"/>
      <c r="AE103" s="34">
        <f t="shared" ref="AE103:AE117" si="70">SUM(AC103:AD103)</f>
        <v>4000</v>
      </c>
      <c r="AF103" s="65"/>
    </row>
    <row r="104" spans="1:32" ht="89.25" customHeight="1" outlineLevel="2" x14ac:dyDescent="0.35">
      <c r="A104" s="4">
        <v>4</v>
      </c>
      <c r="B104" s="69">
        <v>744</v>
      </c>
      <c r="C104" s="114">
        <v>2320</v>
      </c>
      <c r="D104" s="71" t="s">
        <v>151</v>
      </c>
      <c r="E104" s="33">
        <v>850</v>
      </c>
      <c r="F104" s="33">
        <v>550</v>
      </c>
      <c r="G104" s="33">
        <f t="shared" ref="G104:G117" si="71">J104+F104</f>
        <v>950</v>
      </c>
      <c r="H104" s="72">
        <f t="shared" si="64"/>
        <v>200</v>
      </c>
      <c r="I104" s="115">
        <f t="shared" si="65"/>
        <v>200</v>
      </c>
      <c r="J104" s="35">
        <f t="shared" si="66"/>
        <v>400</v>
      </c>
      <c r="K104" s="75"/>
      <c r="L104" s="50"/>
      <c r="M104" s="155">
        <v>200</v>
      </c>
      <c r="N104" s="75"/>
      <c r="O104" s="75"/>
      <c r="P104" s="75"/>
      <c r="Q104" s="75"/>
      <c r="R104" s="38"/>
      <c r="S104" s="38">
        <f t="shared" si="67"/>
        <v>200</v>
      </c>
      <c r="T104" s="75"/>
      <c r="U104" s="39">
        <f t="shared" si="68"/>
        <v>200</v>
      </c>
      <c r="V104" s="73"/>
      <c r="W104" s="74"/>
      <c r="X104" s="75">
        <v>200</v>
      </c>
      <c r="Y104" s="75"/>
      <c r="Z104" s="75"/>
      <c r="AA104" s="75"/>
      <c r="AB104" s="75"/>
      <c r="AC104" s="38">
        <f t="shared" si="69"/>
        <v>200</v>
      </c>
      <c r="AD104" s="75"/>
      <c r="AE104" s="34">
        <f t="shared" si="70"/>
        <v>200</v>
      </c>
      <c r="AF104" s="65"/>
    </row>
    <row r="105" spans="1:32" ht="89.25" customHeight="1" outlineLevel="2" x14ac:dyDescent="0.35">
      <c r="A105" s="4">
        <v>4</v>
      </c>
      <c r="B105" s="69">
        <v>744</v>
      </c>
      <c r="C105" s="114">
        <v>2485</v>
      </c>
      <c r="D105" s="71" t="s">
        <v>152</v>
      </c>
      <c r="E105" s="33">
        <v>1750</v>
      </c>
      <c r="F105" s="33">
        <v>1600</v>
      </c>
      <c r="G105" s="33">
        <f t="shared" si="71"/>
        <v>1700</v>
      </c>
      <c r="H105" s="72">
        <f t="shared" si="64"/>
        <v>50</v>
      </c>
      <c r="I105" s="115">
        <f t="shared" si="65"/>
        <v>50</v>
      </c>
      <c r="J105" s="35">
        <f t="shared" si="66"/>
        <v>100</v>
      </c>
      <c r="K105" s="75"/>
      <c r="L105" s="50"/>
      <c r="M105" s="50">
        <v>50</v>
      </c>
      <c r="N105" s="75"/>
      <c r="O105" s="75"/>
      <c r="P105" s="75"/>
      <c r="Q105" s="75"/>
      <c r="R105" s="38"/>
      <c r="S105" s="38">
        <f t="shared" si="67"/>
        <v>50</v>
      </c>
      <c r="T105" s="75"/>
      <c r="U105" s="39">
        <f t="shared" si="68"/>
        <v>50</v>
      </c>
      <c r="V105" s="73"/>
      <c r="W105" s="74"/>
      <c r="X105" s="75">
        <v>50</v>
      </c>
      <c r="Y105" s="75"/>
      <c r="Z105" s="75"/>
      <c r="AA105" s="75"/>
      <c r="AB105" s="75"/>
      <c r="AC105" s="38">
        <f t="shared" si="69"/>
        <v>50</v>
      </c>
      <c r="AD105" s="75"/>
      <c r="AE105" s="34">
        <f t="shared" si="70"/>
        <v>50</v>
      </c>
      <c r="AF105" s="65" t="s">
        <v>153</v>
      </c>
    </row>
    <row r="106" spans="1:32" ht="89.25" customHeight="1" outlineLevel="2" x14ac:dyDescent="0.35">
      <c r="A106" s="4">
        <v>4</v>
      </c>
      <c r="B106" s="69">
        <v>744</v>
      </c>
      <c r="C106" s="114">
        <v>2851</v>
      </c>
      <c r="D106" s="71" t="s">
        <v>154</v>
      </c>
      <c r="E106" s="33">
        <v>1150</v>
      </c>
      <c r="F106" s="33">
        <v>850</v>
      </c>
      <c r="G106" s="33">
        <f t="shared" si="71"/>
        <v>1350</v>
      </c>
      <c r="H106" s="72">
        <f t="shared" si="64"/>
        <v>150</v>
      </c>
      <c r="I106" s="115">
        <f t="shared" si="65"/>
        <v>350</v>
      </c>
      <c r="J106" s="35">
        <f t="shared" si="66"/>
        <v>500</v>
      </c>
      <c r="K106" s="75"/>
      <c r="L106" s="75"/>
      <c r="M106" s="75">
        <v>150</v>
      </c>
      <c r="N106" s="75"/>
      <c r="O106" s="75"/>
      <c r="P106" s="75"/>
      <c r="Q106" s="75"/>
      <c r="R106" s="38"/>
      <c r="S106" s="38">
        <f t="shared" si="67"/>
        <v>150</v>
      </c>
      <c r="T106" s="75"/>
      <c r="U106" s="39">
        <f t="shared" si="68"/>
        <v>150</v>
      </c>
      <c r="V106" s="73"/>
      <c r="W106" s="74"/>
      <c r="X106" s="75">
        <v>350</v>
      </c>
      <c r="Y106" s="75"/>
      <c r="Z106" s="75"/>
      <c r="AA106" s="75"/>
      <c r="AB106" s="75"/>
      <c r="AC106" s="38">
        <f t="shared" si="69"/>
        <v>350</v>
      </c>
      <c r="AD106" s="75"/>
      <c r="AE106" s="34">
        <f t="shared" si="70"/>
        <v>350</v>
      </c>
      <c r="AF106" s="65"/>
    </row>
    <row r="107" spans="1:32" ht="89.25" customHeight="1" outlineLevel="2" x14ac:dyDescent="0.35">
      <c r="A107" s="4">
        <v>4</v>
      </c>
      <c r="B107" s="69">
        <v>744</v>
      </c>
      <c r="C107" s="114">
        <v>2923</v>
      </c>
      <c r="D107" s="71" t="s">
        <v>155</v>
      </c>
      <c r="E107" s="33">
        <v>1508</v>
      </c>
      <c r="F107" s="33">
        <v>908</v>
      </c>
      <c r="G107" s="33">
        <f t="shared" si="71"/>
        <v>1908</v>
      </c>
      <c r="H107" s="72">
        <f t="shared" si="64"/>
        <v>300</v>
      </c>
      <c r="I107" s="115">
        <f t="shared" si="65"/>
        <v>700</v>
      </c>
      <c r="J107" s="35">
        <f t="shared" si="66"/>
        <v>1000</v>
      </c>
      <c r="K107" s="75"/>
      <c r="L107" s="51"/>
      <c r="M107" s="51">
        <v>300</v>
      </c>
      <c r="N107" s="75"/>
      <c r="O107" s="75"/>
      <c r="P107" s="75"/>
      <c r="Q107" s="75"/>
      <c r="R107" s="38"/>
      <c r="S107" s="38">
        <f t="shared" si="67"/>
        <v>300</v>
      </c>
      <c r="T107" s="75"/>
      <c r="U107" s="39">
        <f t="shared" si="68"/>
        <v>300</v>
      </c>
      <c r="V107" s="73"/>
      <c r="W107" s="74"/>
      <c r="X107" s="75">
        <v>700</v>
      </c>
      <c r="Y107" s="75"/>
      <c r="Z107" s="75"/>
      <c r="AA107" s="75"/>
      <c r="AB107" s="75"/>
      <c r="AC107" s="38">
        <f t="shared" si="69"/>
        <v>700</v>
      </c>
      <c r="AD107" s="75"/>
      <c r="AE107" s="34">
        <f t="shared" si="70"/>
        <v>700</v>
      </c>
      <c r="AF107" s="65" t="s">
        <v>156</v>
      </c>
    </row>
    <row r="108" spans="1:32" ht="89.25" customHeight="1" outlineLevel="2" x14ac:dyDescent="0.35">
      <c r="A108" s="4">
        <v>4</v>
      </c>
      <c r="B108" s="69">
        <v>744</v>
      </c>
      <c r="C108" s="114">
        <v>3035</v>
      </c>
      <c r="D108" s="71" t="s">
        <v>157</v>
      </c>
      <c r="E108" s="33">
        <v>4145</v>
      </c>
      <c r="F108" s="33">
        <v>2845</v>
      </c>
      <c r="G108" s="33">
        <f t="shared" si="71"/>
        <v>3845</v>
      </c>
      <c r="H108" s="72">
        <f t="shared" si="64"/>
        <v>200</v>
      </c>
      <c r="I108" s="115">
        <f t="shared" si="65"/>
        <v>800</v>
      </c>
      <c r="J108" s="35">
        <f t="shared" si="66"/>
        <v>1000</v>
      </c>
      <c r="K108" s="50"/>
      <c r="L108" s="50"/>
      <c r="M108" s="50">
        <v>200</v>
      </c>
      <c r="N108" s="75"/>
      <c r="O108" s="75"/>
      <c r="P108" s="75"/>
      <c r="Q108" s="75"/>
      <c r="R108" s="38"/>
      <c r="S108" s="38">
        <f t="shared" si="67"/>
        <v>200</v>
      </c>
      <c r="T108" s="75"/>
      <c r="U108" s="39">
        <f t="shared" si="68"/>
        <v>200</v>
      </c>
      <c r="V108" s="73"/>
      <c r="W108" s="74"/>
      <c r="X108" s="75">
        <v>800</v>
      </c>
      <c r="Y108" s="75"/>
      <c r="Z108" s="75"/>
      <c r="AA108" s="75"/>
      <c r="AB108" s="75"/>
      <c r="AC108" s="38">
        <f t="shared" si="69"/>
        <v>800</v>
      </c>
      <c r="AD108" s="75"/>
      <c r="AE108" s="34">
        <f t="shared" si="70"/>
        <v>800</v>
      </c>
      <c r="AF108" s="65" t="s">
        <v>158</v>
      </c>
    </row>
    <row r="109" spans="1:32" ht="89.25" customHeight="1" outlineLevel="2" x14ac:dyDescent="0.35">
      <c r="A109" s="4">
        <v>4</v>
      </c>
      <c r="B109" s="69">
        <v>744</v>
      </c>
      <c r="C109" s="114">
        <v>3303</v>
      </c>
      <c r="D109" s="71" t="s">
        <v>159</v>
      </c>
      <c r="E109" s="33">
        <v>1220</v>
      </c>
      <c r="F109" s="33">
        <v>820</v>
      </c>
      <c r="G109" s="33">
        <f t="shared" si="71"/>
        <v>1120</v>
      </c>
      <c r="H109" s="72">
        <f t="shared" si="64"/>
        <v>150</v>
      </c>
      <c r="I109" s="115">
        <f t="shared" si="65"/>
        <v>150</v>
      </c>
      <c r="J109" s="35">
        <f t="shared" si="66"/>
        <v>300</v>
      </c>
      <c r="K109" s="73"/>
      <c r="L109" s="75"/>
      <c r="M109" s="75">
        <v>150</v>
      </c>
      <c r="N109" s="75"/>
      <c r="O109" s="75"/>
      <c r="P109" s="75"/>
      <c r="Q109" s="75"/>
      <c r="R109" s="38"/>
      <c r="S109" s="38">
        <f t="shared" si="67"/>
        <v>150</v>
      </c>
      <c r="T109" s="75"/>
      <c r="U109" s="39">
        <f t="shared" si="68"/>
        <v>150</v>
      </c>
      <c r="V109" s="73"/>
      <c r="W109" s="74"/>
      <c r="X109" s="75">
        <v>150</v>
      </c>
      <c r="Y109" s="75"/>
      <c r="Z109" s="75"/>
      <c r="AA109" s="75"/>
      <c r="AB109" s="75"/>
      <c r="AC109" s="38">
        <f t="shared" si="69"/>
        <v>150</v>
      </c>
      <c r="AD109" s="75"/>
      <c r="AE109" s="34">
        <f t="shared" si="70"/>
        <v>150</v>
      </c>
      <c r="AF109" s="65"/>
    </row>
    <row r="110" spans="1:32" ht="89.25" customHeight="1" outlineLevel="2" x14ac:dyDescent="0.35">
      <c r="A110" s="4">
        <v>4</v>
      </c>
      <c r="B110" s="69">
        <v>744</v>
      </c>
      <c r="C110" s="114">
        <v>3467</v>
      </c>
      <c r="D110" s="71" t="s">
        <v>160</v>
      </c>
      <c r="E110" s="33">
        <v>1890</v>
      </c>
      <c r="F110" s="33">
        <v>1583</v>
      </c>
      <c r="G110" s="33">
        <f t="shared" si="71"/>
        <v>2583</v>
      </c>
      <c r="H110" s="72">
        <f t="shared" si="64"/>
        <v>200</v>
      </c>
      <c r="I110" s="115">
        <f t="shared" si="65"/>
        <v>800</v>
      </c>
      <c r="J110" s="35">
        <f t="shared" si="66"/>
        <v>1000</v>
      </c>
      <c r="K110" s="75"/>
      <c r="L110" s="38"/>
      <c r="M110" s="38">
        <v>200</v>
      </c>
      <c r="N110" s="75"/>
      <c r="O110" s="75"/>
      <c r="P110" s="75"/>
      <c r="Q110" s="75"/>
      <c r="R110" s="38"/>
      <c r="S110" s="38">
        <f t="shared" si="67"/>
        <v>200</v>
      </c>
      <c r="T110" s="75"/>
      <c r="U110" s="39">
        <f t="shared" si="68"/>
        <v>200</v>
      </c>
      <c r="V110" s="73"/>
      <c r="W110" s="74"/>
      <c r="X110" s="75">
        <v>800</v>
      </c>
      <c r="Y110" s="75"/>
      <c r="Z110" s="75"/>
      <c r="AA110" s="75"/>
      <c r="AB110" s="75"/>
      <c r="AC110" s="38">
        <f t="shared" si="69"/>
        <v>800</v>
      </c>
      <c r="AD110" s="75"/>
      <c r="AE110" s="34">
        <f t="shared" si="70"/>
        <v>800</v>
      </c>
      <c r="AF110" s="65"/>
    </row>
    <row r="111" spans="1:32" ht="89.25" customHeight="1" outlineLevel="2" x14ac:dyDescent="0.35">
      <c r="A111" s="4">
        <v>4</v>
      </c>
      <c r="B111" s="69">
        <v>744</v>
      </c>
      <c r="C111" s="114">
        <v>3529</v>
      </c>
      <c r="D111" s="71" t="s">
        <v>161</v>
      </c>
      <c r="E111" s="33">
        <v>150</v>
      </c>
      <c r="F111" s="33">
        <v>150</v>
      </c>
      <c r="G111" s="33">
        <f t="shared" si="71"/>
        <v>350</v>
      </c>
      <c r="H111" s="72">
        <f t="shared" si="64"/>
        <v>100</v>
      </c>
      <c r="I111" s="115">
        <f t="shared" si="65"/>
        <v>100</v>
      </c>
      <c r="J111" s="35">
        <f t="shared" si="66"/>
        <v>200</v>
      </c>
      <c r="K111" s="75"/>
      <c r="L111" s="38"/>
      <c r="M111" s="38">
        <v>100</v>
      </c>
      <c r="N111" s="75"/>
      <c r="O111" s="75"/>
      <c r="P111" s="75"/>
      <c r="Q111" s="75"/>
      <c r="R111" s="38"/>
      <c r="S111" s="38">
        <f t="shared" si="67"/>
        <v>100</v>
      </c>
      <c r="T111" s="75"/>
      <c r="U111" s="39">
        <f t="shared" si="68"/>
        <v>100</v>
      </c>
      <c r="V111" s="73"/>
      <c r="W111" s="74"/>
      <c r="X111" s="75">
        <v>100</v>
      </c>
      <c r="Y111" s="75"/>
      <c r="Z111" s="75"/>
      <c r="AA111" s="75"/>
      <c r="AB111" s="75"/>
      <c r="AC111" s="38">
        <f t="shared" si="69"/>
        <v>100</v>
      </c>
      <c r="AD111" s="75"/>
      <c r="AE111" s="34">
        <f t="shared" si="70"/>
        <v>100</v>
      </c>
      <c r="AF111" s="65"/>
    </row>
    <row r="112" spans="1:32" ht="89.25" customHeight="1" outlineLevel="2" x14ac:dyDescent="0.35">
      <c r="A112" s="4">
        <v>4</v>
      </c>
      <c r="B112" s="69">
        <v>744</v>
      </c>
      <c r="C112" s="114">
        <v>3531</v>
      </c>
      <c r="D112" s="71" t="s">
        <v>162</v>
      </c>
      <c r="E112" s="33">
        <v>1330</v>
      </c>
      <c r="F112" s="33">
        <v>1180</v>
      </c>
      <c r="G112" s="33">
        <f t="shared" si="71"/>
        <v>1880</v>
      </c>
      <c r="H112" s="72">
        <f t="shared" si="64"/>
        <v>150</v>
      </c>
      <c r="I112" s="115">
        <f t="shared" si="65"/>
        <v>550</v>
      </c>
      <c r="J112" s="35">
        <f t="shared" si="66"/>
        <v>700</v>
      </c>
      <c r="K112" s="75"/>
      <c r="L112" s="38"/>
      <c r="M112" s="38">
        <v>150</v>
      </c>
      <c r="N112" s="75"/>
      <c r="O112" s="75"/>
      <c r="P112" s="75"/>
      <c r="Q112" s="75"/>
      <c r="R112" s="38"/>
      <c r="S112" s="38">
        <f t="shared" si="67"/>
        <v>150</v>
      </c>
      <c r="T112" s="75"/>
      <c r="U112" s="39">
        <f t="shared" si="68"/>
        <v>150</v>
      </c>
      <c r="V112" s="73"/>
      <c r="W112" s="74"/>
      <c r="X112" s="75">
        <v>550</v>
      </c>
      <c r="Y112" s="75"/>
      <c r="Z112" s="75"/>
      <c r="AA112" s="75"/>
      <c r="AB112" s="75"/>
      <c r="AC112" s="38">
        <f t="shared" si="69"/>
        <v>550</v>
      </c>
      <c r="AD112" s="75"/>
      <c r="AE112" s="34">
        <f t="shared" si="70"/>
        <v>550</v>
      </c>
      <c r="AF112" s="65"/>
    </row>
    <row r="113" spans="1:32" ht="89.25" customHeight="1" outlineLevel="2" x14ac:dyDescent="0.35">
      <c r="A113" s="4">
        <v>4</v>
      </c>
      <c r="B113" s="69">
        <v>744</v>
      </c>
      <c r="C113" s="70">
        <v>4048</v>
      </c>
      <c r="D113" s="71" t="s">
        <v>163</v>
      </c>
      <c r="E113" s="33"/>
      <c r="F113" s="33"/>
      <c r="G113" s="33">
        <f>J113+F113</f>
        <v>520</v>
      </c>
      <c r="H113" s="72">
        <f t="shared" si="64"/>
        <v>200</v>
      </c>
      <c r="I113" s="115">
        <f t="shared" si="65"/>
        <v>320</v>
      </c>
      <c r="J113" s="35">
        <f t="shared" si="66"/>
        <v>520</v>
      </c>
      <c r="K113" s="75"/>
      <c r="L113" s="38"/>
      <c r="M113" s="156">
        <v>200</v>
      </c>
      <c r="N113" s="75"/>
      <c r="O113" s="75"/>
      <c r="P113" s="75"/>
      <c r="Q113" s="75"/>
      <c r="R113" s="38"/>
      <c r="S113" s="38">
        <f t="shared" si="67"/>
        <v>200</v>
      </c>
      <c r="T113" s="75"/>
      <c r="U113" s="39">
        <f t="shared" si="68"/>
        <v>200</v>
      </c>
      <c r="V113" s="73"/>
      <c r="W113" s="74"/>
      <c r="X113" s="75">
        <v>320</v>
      </c>
      <c r="Y113" s="75"/>
      <c r="Z113" s="75"/>
      <c r="AA113" s="75"/>
      <c r="AB113" s="75"/>
      <c r="AC113" s="38">
        <f t="shared" si="69"/>
        <v>320</v>
      </c>
      <c r="AD113" s="75"/>
      <c r="AE113" s="34">
        <f t="shared" si="70"/>
        <v>320</v>
      </c>
      <c r="AF113" s="65" t="s">
        <v>164</v>
      </c>
    </row>
    <row r="114" spans="1:32" ht="152.25" customHeight="1" outlineLevel="2" x14ac:dyDescent="0.35">
      <c r="A114" s="4">
        <v>4</v>
      </c>
      <c r="B114" s="69">
        <v>744</v>
      </c>
      <c r="C114" s="70">
        <v>4049</v>
      </c>
      <c r="D114" s="71" t="s">
        <v>165</v>
      </c>
      <c r="E114" s="33"/>
      <c r="F114" s="33"/>
      <c r="G114" s="33">
        <f t="shared" ref="G114:G116" si="72">J114+F114</f>
        <v>750</v>
      </c>
      <c r="H114" s="72">
        <f t="shared" si="64"/>
        <v>200</v>
      </c>
      <c r="I114" s="115">
        <f t="shared" si="65"/>
        <v>550</v>
      </c>
      <c r="J114" s="35">
        <f t="shared" ref="J114:J116" si="73">SUM(H114:I114)</f>
        <v>750</v>
      </c>
      <c r="K114" s="75"/>
      <c r="L114" s="38"/>
      <c r="M114" s="38">
        <v>200</v>
      </c>
      <c r="N114" s="75"/>
      <c r="O114" s="75"/>
      <c r="P114" s="75"/>
      <c r="Q114" s="75"/>
      <c r="R114" s="38"/>
      <c r="S114" s="38">
        <f t="shared" si="67"/>
        <v>200</v>
      </c>
      <c r="T114" s="75"/>
      <c r="U114" s="39">
        <f t="shared" si="68"/>
        <v>200</v>
      </c>
      <c r="V114" s="73"/>
      <c r="W114" s="74"/>
      <c r="X114" s="75">
        <v>550</v>
      </c>
      <c r="Y114" s="75"/>
      <c r="Z114" s="75"/>
      <c r="AA114" s="75"/>
      <c r="AB114" s="75"/>
      <c r="AC114" s="38">
        <f t="shared" si="69"/>
        <v>550</v>
      </c>
      <c r="AD114" s="75"/>
      <c r="AE114" s="34">
        <f t="shared" si="70"/>
        <v>550</v>
      </c>
      <c r="AF114" s="65" t="s">
        <v>166</v>
      </c>
    </row>
    <row r="115" spans="1:32" ht="50.1" customHeight="1" outlineLevel="2" x14ac:dyDescent="0.35">
      <c r="A115" s="4">
        <v>12</v>
      </c>
      <c r="B115" s="69">
        <v>744</v>
      </c>
      <c r="C115" s="114">
        <v>3886</v>
      </c>
      <c r="D115" s="71" t="s">
        <v>167</v>
      </c>
      <c r="E115" s="33">
        <v>827</v>
      </c>
      <c r="F115" s="33">
        <v>827</v>
      </c>
      <c r="G115" s="33">
        <f t="shared" si="72"/>
        <v>1557</v>
      </c>
      <c r="H115" s="72">
        <f t="shared" si="64"/>
        <v>730</v>
      </c>
      <c r="I115" s="115">
        <f t="shared" si="65"/>
        <v>0</v>
      </c>
      <c r="J115" s="35">
        <f t="shared" si="73"/>
        <v>730</v>
      </c>
      <c r="K115" s="75"/>
      <c r="L115" s="38"/>
      <c r="M115" s="38">
        <v>730</v>
      </c>
      <c r="N115" s="75"/>
      <c r="O115" s="75"/>
      <c r="P115" s="75"/>
      <c r="Q115" s="75"/>
      <c r="R115" s="38"/>
      <c r="S115" s="38">
        <f t="shared" si="67"/>
        <v>730</v>
      </c>
      <c r="T115" s="75"/>
      <c r="U115" s="39">
        <f t="shared" si="68"/>
        <v>730</v>
      </c>
      <c r="V115" s="73"/>
      <c r="W115" s="74"/>
      <c r="X115" s="75"/>
      <c r="Y115" s="75"/>
      <c r="Z115" s="75"/>
      <c r="AA115" s="75"/>
      <c r="AB115" s="75"/>
      <c r="AC115" s="38">
        <f t="shared" si="69"/>
        <v>0</v>
      </c>
      <c r="AD115" s="75"/>
      <c r="AE115" s="34">
        <f t="shared" si="70"/>
        <v>0</v>
      </c>
      <c r="AF115" s="157"/>
    </row>
    <row r="116" spans="1:32" ht="50.1" customHeight="1" outlineLevel="2" x14ac:dyDescent="0.35">
      <c r="A116" s="4">
        <v>12</v>
      </c>
      <c r="B116" s="69">
        <v>744</v>
      </c>
      <c r="C116" s="114">
        <v>2875</v>
      </c>
      <c r="D116" s="71" t="s">
        <v>168</v>
      </c>
      <c r="E116" s="33">
        <v>8380</v>
      </c>
      <c r="F116" s="33">
        <v>7280</v>
      </c>
      <c r="G116" s="33">
        <f t="shared" si="72"/>
        <v>9080</v>
      </c>
      <c r="H116" s="72">
        <f t="shared" si="64"/>
        <v>1800</v>
      </c>
      <c r="I116" s="115">
        <f t="shared" si="65"/>
        <v>0</v>
      </c>
      <c r="J116" s="35">
        <f t="shared" si="73"/>
        <v>1800</v>
      </c>
      <c r="K116" s="75"/>
      <c r="L116" s="38"/>
      <c r="M116" s="38">
        <v>1800</v>
      </c>
      <c r="N116" s="75"/>
      <c r="O116" s="75"/>
      <c r="P116" s="75"/>
      <c r="Q116" s="75"/>
      <c r="R116" s="38"/>
      <c r="S116" s="38">
        <f t="shared" si="67"/>
        <v>1800</v>
      </c>
      <c r="T116" s="75"/>
      <c r="U116" s="39">
        <f t="shared" si="68"/>
        <v>1800</v>
      </c>
      <c r="V116" s="73"/>
      <c r="W116" s="74"/>
      <c r="X116" s="75"/>
      <c r="Y116" s="75"/>
      <c r="Z116" s="75"/>
      <c r="AA116" s="75"/>
      <c r="AB116" s="75"/>
      <c r="AC116" s="38">
        <f t="shared" si="69"/>
        <v>0</v>
      </c>
      <c r="AD116" s="75"/>
      <c r="AE116" s="34">
        <f t="shared" si="70"/>
        <v>0</v>
      </c>
      <c r="AF116" s="157"/>
    </row>
    <row r="117" spans="1:32" ht="50.1" customHeight="1" outlineLevel="2" thickBot="1" x14ac:dyDescent="0.4">
      <c r="A117" s="4">
        <v>12</v>
      </c>
      <c r="B117" s="69">
        <v>744</v>
      </c>
      <c r="C117" s="114">
        <v>2489</v>
      </c>
      <c r="D117" s="71" t="s">
        <v>169</v>
      </c>
      <c r="E117" s="33">
        <v>2355</v>
      </c>
      <c r="F117" s="33">
        <v>2070</v>
      </c>
      <c r="G117" s="33">
        <f t="shared" si="71"/>
        <v>2120</v>
      </c>
      <c r="H117" s="72">
        <f t="shared" si="64"/>
        <v>50</v>
      </c>
      <c r="I117" s="115">
        <f t="shared" si="65"/>
        <v>0</v>
      </c>
      <c r="J117" s="35">
        <f t="shared" si="66"/>
        <v>50</v>
      </c>
      <c r="K117" s="75"/>
      <c r="L117" s="38"/>
      <c r="M117" s="38">
        <v>50</v>
      </c>
      <c r="N117" s="75"/>
      <c r="O117" s="75"/>
      <c r="P117" s="75"/>
      <c r="Q117" s="75"/>
      <c r="R117" s="38"/>
      <c r="S117" s="38">
        <f t="shared" si="67"/>
        <v>50</v>
      </c>
      <c r="T117" s="75"/>
      <c r="U117" s="39">
        <f t="shared" si="68"/>
        <v>50</v>
      </c>
      <c r="V117" s="73"/>
      <c r="W117" s="74"/>
      <c r="X117" s="75"/>
      <c r="Y117" s="75"/>
      <c r="Z117" s="75"/>
      <c r="AA117" s="75"/>
      <c r="AB117" s="75"/>
      <c r="AC117" s="38">
        <f t="shared" si="69"/>
        <v>0</v>
      </c>
      <c r="AD117" s="75"/>
      <c r="AE117" s="34">
        <f t="shared" si="70"/>
        <v>0</v>
      </c>
      <c r="AF117" s="157"/>
    </row>
    <row r="118" spans="1:32" ht="50.1" customHeight="1" outlineLevel="1" thickBot="1" x14ac:dyDescent="0.4">
      <c r="A118" s="4"/>
      <c r="B118" s="54" t="s">
        <v>170</v>
      </c>
      <c r="C118" s="54"/>
      <c r="D118" s="55"/>
      <c r="E118" s="56">
        <f t="shared" ref="E118:AE118" si="74">SUBTOTAL(9,E103:E117)</f>
        <v>25731</v>
      </c>
      <c r="F118" s="56">
        <f t="shared" si="74"/>
        <v>20839</v>
      </c>
      <c r="G118" s="56">
        <f t="shared" si="74"/>
        <v>33889</v>
      </c>
      <c r="H118" s="56">
        <f t="shared" si="74"/>
        <v>4480</v>
      </c>
      <c r="I118" s="56">
        <f t="shared" si="74"/>
        <v>8570</v>
      </c>
      <c r="J118" s="56">
        <f t="shared" si="74"/>
        <v>13050</v>
      </c>
      <c r="K118" s="56">
        <f t="shared" si="74"/>
        <v>0</v>
      </c>
      <c r="L118" s="56">
        <f t="shared" si="74"/>
        <v>0</v>
      </c>
      <c r="M118" s="56">
        <f t="shared" si="74"/>
        <v>4480</v>
      </c>
      <c r="N118" s="56">
        <f t="shared" si="74"/>
        <v>0</v>
      </c>
      <c r="O118" s="56">
        <f t="shared" si="74"/>
        <v>0</v>
      </c>
      <c r="P118" s="56">
        <f t="shared" si="74"/>
        <v>0</v>
      </c>
      <c r="Q118" s="56">
        <f t="shared" si="74"/>
        <v>0</v>
      </c>
      <c r="R118" s="56">
        <f t="shared" si="74"/>
        <v>0</v>
      </c>
      <c r="S118" s="56">
        <f t="shared" si="74"/>
        <v>4480</v>
      </c>
      <c r="T118" s="56">
        <f t="shared" si="74"/>
        <v>0</v>
      </c>
      <c r="U118" s="56">
        <f t="shared" si="74"/>
        <v>4480</v>
      </c>
      <c r="V118" s="56">
        <f t="shared" si="74"/>
        <v>0</v>
      </c>
      <c r="W118" s="56">
        <f t="shared" si="74"/>
        <v>0</v>
      </c>
      <c r="X118" s="56">
        <f t="shared" si="74"/>
        <v>8570</v>
      </c>
      <c r="Y118" s="56">
        <f t="shared" si="74"/>
        <v>0</v>
      </c>
      <c r="Z118" s="56">
        <f t="shared" si="74"/>
        <v>0</v>
      </c>
      <c r="AA118" s="56">
        <f t="shared" si="74"/>
        <v>0</v>
      </c>
      <c r="AB118" s="56">
        <f t="shared" si="74"/>
        <v>0</v>
      </c>
      <c r="AC118" s="56">
        <f t="shared" si="74"/>
        <v>8570</v>
      </c>
      <c r="AD118" s="56">
        <f t="shared" si="74"/>
        <v>0</v>
      </c>
      <c r="AE118" s="58">
        <f t="shared" si="74"/>
        <v>8570</v>
      </c>
      <c r="AF118" s="53"/>
    </row>
    <row r="119" spans="1:32" ht="78" customHeight="1" outlineLevel="2" x14ac:dyDescent="0.35">
      <c r="A119" s="4">
        <v>12</v>
      </c>
      <c r="B119" s="69">
        <v>745</v>
      </c>
      <c r="C119" s="114">
        <v>2498</v>
      </c>
      <c r="D119" s="71" t="s">
        <v>171</v>
      </c>
      <c r="E119" s="33">
        <v>14288</v>
      </c>
      <c r="F119" s="33">
        <v>6658</v>
      </c>
      <c r="G119" s="158">
        <f t="shared" ref="G119:G153" si="75">F119+J119</f>
        <v>17488</v>
      </c>
      <c r="H119" s="159">
        <f t="shared" ref="H119:H153" si="76">U119</f>
        <v>7830</v>
      </c>
      <c r="I119" s="33">
        <f t="shared" ref="I119:I153" si="77">AE119</f>
        <v>3000</v>
      </c>
      <c r="J119" s="35">
        <f t="shared" ref="J119:J153" si="78">H119+I119</f>
        <v>10830</v>
      </c>
      <c r="K119" s="73"/>
      <c r="L119" s="74">
        <v>7830</v>
      </c>
      <c r="M119" s="75"/>
      <c r="N119" s="75"/>
      <c r="O119" s="75"/>
      <c r="P119" s="75"/>
      <c r="Q119" s="75"/>
      <c r="R119" s="38"/>
      <c r="S119" s="38">
        <f t="shared" ref="S119:S124" si="79">SUM(K119:Q119)</f>
        <v>7830</v>
      </c>
      <c r="T119" s="75"/>
      <c r="U119" s="39">
        <f t="shared" ref="U119:U153" si="80">SUM(S119:T119)</f>
        <v>7830</v>
      </c>
      <c r="V119" s="73"/>
      <c r="W119" s="74">
        <v>3000</v>
      </c>
      <c r="X119" s="75"/>
      <c r="Y119" s="75"/>
      <c r="Z119" s="75"/>
      <c r="AA119" s="75"/>
      <c r="AB119" s="75"/>
      <c r="AC119" s="38">
        <f t="shared" ref="AC119:AC153" si="81">SUM(V119:AB119)</f>
        <v>3000</v>
      </c>
      <c r="AD119" s="75"/>
      <c r="AE119" s="34">
        <f t="shared" ref="AE119:AE153" si="82">SUM(AC119:AD119)</f>
        <v>3000</v>
      </c>
      <c r="AF119" s="65"/>
    </row>
    <row r="120" spans="1:32" ht="78" customHeight="1" outlineLevel="2" x14ac:dyDescent="0.35">
      <c r="A120" s="4">
        <v>12</v>
      </c>
      <c r="B120" s="69">
        <v>745</v>
      </c>
      <c r="C120" s="114">
        <v>3331</v>
      </c>
      <c r="D120" s="71" t="s">
        <v>172</v>
      </c>
      <c r="E120" s="33">
        <v>550</v>
      </c>
      <c r="F120" s="33">
        <v>450</v>
      </c>
      <c r="G120" s="158">
        <f t="shared" si="75"/>
        <v>650</v>
      </c>
      <c r="H120" s="72">
        <f t="shared" si="76"/>
        <v>100</v>
      </c>
      <c r="I120" s="33">
        <f t="shared" si="77"/>
        <v>100</v>
      </c>
      <c r="J120" s="35">
        <f t="shared" si="78"/>
        <v>200</v>
      </c>
      <c r="K120" s="73"/>
      <c r="L120" s="74">
        <v>100</v>
      </c>
      <c r="M120" s="75"/>
      <c r="N120" s="75"/>
      <c r="O120" s="75"/>
      <c r="P120" s="75"/>
      <c r="Q120" s="75"/>
      <c r="R120" s="38"/>
      <c r="S120" s="38">
        <f t="shared" si="79"/>
        <v>100</v>
      </c>
      <c r="T120" s="75"/>
      <c r="U120" s="39">
        <f t="shared" si="80"/>
        <v>100</v>
      </c>
      <c r="V120" s="73"/>
      <c r="W120" s="74">
        <v>100</v>
      </c>
      <c r="X120" s="75"/>
      <c r="Y120" s="75"/>
      <c r="Z120" s="75"/>
      <c r="AA120" s="75"/>
      <c r="AB120" s="75"/>
      <c r="AC120" s="38">
        <f t="shared" si="81"/>
        <v>100</v>
      </c>
      <c r="AD120" s="75"/>
      <c r="AE120" s="34">
        <f t="shared" si="82"/>
        <v>100</v>
      </c>
      <c r="AF120" s="65"/>
    </row>
    <row r="121" spans="1:32" ht="78" customHeight="1" outlineLevel="2" x14ac:dyDescent="0.35">
      <c r="A121" s="4">
        <v>12</v>
      </c>
      <c r="B121" s="69">
        <v>745</v>
      </c>
      <c r="C121" s="114">
        <v>3332</v>
      </c>
      <c r="D121" s="71" t="s">
        <v>173</v>
      </c>
      <c r="E121" s="33">
        <v>5910</v>
      </c>
      <c r="F121" s="33">
        <v>3860</v>
      </c>
      <c r="G121" s="158">
        <f t="shared" si="75"/>
        <v>5060</v>
      </c>
      <c r="H121" s="72">
        <f t="shared" si="76"/>
        <v>600</v>
      </c>
      <c r="I121" s="33">
        <f t="shared" si="77"/>
        <v>600</v>
      </c>
      <c r="J121" s="35">
        <f t="shared" si="78"/>
        <v>1200</v>
      </c>
      <c r="K121" s="73">
        <v>-129</v>
      </c>
      <c r="L121" s="74">
        <v>729</v>
      </c>
      <c r="M121" s="75"/>
      <c r="N121" s="75"/>
      <c r="O121" s="75"/>
      <c r="P121" s="75"/>
      <c r="Q121" s="75"/>
      <c r="R121" s="38"/>
      <c r="S121" s="38">
        <f t="shared" si="79"/>
        <v>600</v>
      </c>
      <c r="T121" s="75"/>
      <c r="U121" s="39">
        <f t="shared" si="80"/>
        <v>600</v>
      </c>
      <c r="V121" s="73"/>
      <c r="W121" s="74">
        <v>600</v>
      </c>
      <c r="X121" s="75"/>
      <c r="Y121" s="75"/>
      <c r="Z121" s="75"/>
      <c r="AA121" s="75"/>
      <c r="AB121" s="75"/>
      <c r="AC121" s="38">
        <f t="shared" si="81"/>
        <v>600</v>
      </c>
      <c r="AD121" s="75"/>
      <c r="AE121" s="34">
        <f t="shared" si="82"/>
        <v>600</v>
      </c>
      <c r="AF121" s="65"/>
    </row>
    <row r="122" spans="1:32" ht="78" customHeight="1" outlineLevel="2" x14ac:dyDescent="0.35">
      <c r="A122" s="4">
        <v>12</v>
      </c>
      <c r="B122" s="69">
        <v>745</v>
      </c>
      <c r="C122" s="114">
        <v>3744</v>
      </c>
      <c r="D122" s="71" t="s">
        <v>174</v>
      </c>
      <c r="E122" s="33">
        <v>2000</v>
      </c>
      <c r="F122" s="33">
        <v>1000</v>
      </c>
      <c r="G122" s="158">
        <f t="shared" si="75"/>
        <v>3000</v>
      </c>
      <c r="H122" s="72">
        <f t="shared" si="76"/>
        <v>1000</v>
      </c>
      <c r="I122" s="33">
        <f t="shared" si="77"/>
        <v>1000</v>
      </c>
      <c r="J122" s="35">
        <f t="shared" si="78"/>
        <v>2000</v>
      </c>
      <c r="K122" s="73"/>
      <c r="L122" s="74">
        <v>1000</v>
      </c>
      <c r="M122" s="75"/>
      <c r="N122" s="75"/>
      <c r="O122" s="75"/>
      <c r="P122" s="75"/>
      <c r="Q122" s="75"/>
      <c r="R122" s="38"/>
      <c r="S122" s="38">
        <f t="shared" si="79"/>
        <v>1000</v>
      </c>
      <c r="T122" s="75"/>
      <c r="U122" s="39">
        <f t="shared" si="80"/>
        <v>1000</v>
      </c>
      <c r="V122" s="73"/>
      <c r="W122" s="74">
        <v>1000</v>
      </c>
      <c r="X122" s="75"/>
      <c r="Y122" s="75"/>
      <c r="Z122" s="75"/>
      <c r="AA122" s="75"/>
      <c r="AB122" s="75"/>
      <c r="AC122" s="38">
        <f t="shared" si="81"/>
        <v>1000</v>
      </c>
      <c r="AD122" s="75"/>
      <c r="AE122" s="34">
        <f t="shared" si="82"/>
        <v>1000</v>
      </c>
      <c r="AF122" s="65"/>
    </row>
    <row r="123" spans="1:32" ht="78" customHeight="1" outlineLevel="2" x14ac:dyDescent="0.35">
      <c r="A123" s="4">
        <v>12</v>
      </c>
      <c r="B123" s="69">
        <v>745</v>
      </c>
      <c r="C123" s="70">
        <v>4050</v>
      </c>
      <c r="D123" s="71" t="s">
        <v>175</v>
      </c>
      <c r="E123" s="33"/>
      <c r="F123" s="33"/>
      <c r="G123" s="158">
        <f t="shared" si="75"/>
        <v>700</v>
      </c>
      <c r="H123" s="72">
        <f t="shared" si="76"/>
        <v>700</v>
      </c>
      <c r="I123" s="33">
        <f t="shared" si="77"/>
        <v>0</v>
      </c>
      <c r="J123" s="35">
        <f t="shared" si="78"/>
        <v>700</v>
      </c>
      <c r="K123" s="73"/>
      <c r="L123" s="74">
        <v>700</v>
      </c>
      <c r="M123" s="75"/>
      <c r="N123" s="75"/>
      <c r="O123" s="75"/>
      <c r="P123" s="75"/>
      <c r="Q123" s="75"/>
      <c r="R123" s="38"/>
      <c r="S123" s="38">
        <f t="shared" si="79"/>
        <v>700</v>
      </c>
      <c r="T123" s="75"/>
      <c r="U123" s="39">
        <f t="shared" si="80"/>
        <v>700</v>
      </c>
      <c r="V123" s="73"/>
      <c r="W123" s="74"/>
      <c r="X123" s="75"/>
      <c r="Y123" s="75"/>
      <c r="Z123" s="75"/>
      <c r="AA123" s="75"/>
      <c r="AB123" s="75"/>
      <c r="AC123" s="38">
        <f t="shared" si="81"/>
        <v>0</v>
      </c>
      <c r="AD123" s="75"/>
      <c r="AE123" s="34">
        <f t="shared" si="82"/>
        <v>0</v>
      </c>
      <c r="AF123" s="65"/>
    </row>
    <row r="124" spans="1:32" ht="78" customHeight="1" outlineLevel="2" x14ac:dyDescent="0.35">
      <c r="A124" s="4">
        <v>12</v>
      </c>
      <c r="B124" s="69">
        <v>745</v>
      </c>
      <c r="C124" s="70">
        <v>4051</v>
      </c>
      <c r="D124" s="71" t="s">
        <v>176</v>
      </c>
      <c r="E124" s="33"/>
      <c r="F124" s="33"/>
      <c r="G124" s="158">
        <f t="shared" si="75"/>
        <v>1200</v>
      </c>
      <c r="H124" s="72">
        <f t="shared" si="76"/>
        <v>600</v>
      </c>
      <c r="I124" s="33">
        <f t="shared" si="77"/>
        <v>600</v>
      </c>
      <c r="J124" s="35">
        <f t="shared" si="78"/>
        <v>1200</v>
      </c>
      <c r="K124" s="73"/>
      <c r="L124" s="74">
        <v>600</v>
      </c>
      <c r="M124" s="75"/>
      <c r="N124" s="75"/>
      <c r="O124" s="75"/>
      <c r="P124" s="75"/>
      <c r="Q124" s="75"/>
      <c r="R124" s="38"/>
      <c r="S124" s="38">
        <f t="shared" si="79"/>
        <v>600</v>
      </c>
      <c r="T124" s="75"/>
      <c r="U124" s="39">
        <f t="shared" si="80"/>
        <v>600</v>
      </c>
      <c r="V124" s="73"/>
      <c r="W124" s="74">
        <v>600</v>
      </c>
      <c r="X124" s="75"/>
      <c r="Y124" s="75"/>
      <c r="Z124" s="75"/>
      <c r="AA124" s="75"/>
      <c r="AB124" s="75"/>
      <c r="AC124" s="38">
        <f t="shared" si="81"/>
        <v>600</v>
      </c>
      <c r="AD124" s="75"/>
      <c r="AE124" s="34">
        <f t="shared" si="82"/>
        <v>600</v>
      </c>
      <c r="AF124" s="65" t="s">
        <v>177</v>
      </c>
    </row>
    <row r="125" spans="1:32" ht="78" customHeight="1" outlineLevel="2" x14ac:dyDescent="0.35">
      <c r="A125" s="4">
        <v>12</v>
      </c>
      <c r="B125" s="69">
        <v>745</v>
      </c>
      <c r="C125" s="70">
        <v>4052</v>
      </c>
      <c r="D125" s="71" t="s">
        <v>178</v>
      </c>
      <c r="E125" s="33"/>
      <c r="F125" s="33"/>
      <c r="G125" s="158">
        <f t="shared" si="75"/>
        <v>100</v>
      </c>
      <c r="H125" s="72">
        <f t="shared" si="76"/>
        <v>100</v>
      </c>
      <c r="I125" s="33">
        <f t="shared" si="77"/>
        <v>0</v>
      </c>
      <c r="J125" s="35">
        <f t="shared" si="78"/>
        <v>100</v>
      </c>
      <c r="K125" s="73"/>
      <c r="L125" s="74">
        <v>100</v>
      </c>
      <c r="M125" s="75"/>
      <c r="N125" s="75"/>
      <c r="O125" s="75"/>
      <c r="P125" s="75"/>
      <c r="Q125" s="75"/>
      <c r="R125" s="38"/>
      <c r="S125" s="38">
        <f t="shared" ref="S125:S153" si="83">SUM(K125:Q125)</f>
        <v>100</v>
      </c>
      <c r="T125" s="75"/>
      <c r="U125" s="39">
        <f t="shared" si="80"/>
        <v>100</v>
      </c>
      <c r="V125" s="73"/>
      <c r="W125" s="74"/>
      <c r="X125" s="75"/>
      <c r="Y125" s="75"/>
      <c r="Z125" s="75"/>
      <c r="AA125" s="75"/>
      <c r="AB125" s="75"/>
      <c r="AC125" s="38">
        <f t="shared" si="81"/>
        <v>0</v>
      </c>
      <c r="AD125" s="75"/>
      <c r="AE125" s="34">
        <f t="shared" si="82"/>
        <v>0</v>
      </c>
      <c r="AF125" s="65"/>
    </row>
    <row r="126" spans="1:32" ht="76.5" customHeight="1" outlineLevel="2" x14ac:dyDescent="0.35">
      <c r="A126" s="4">
        <v>26</v>
      </c>
      <c r="B126" s="69">
        <v>745</v>
      </c>
      <c r="C126" s="70">
        <v>4053</v>
      </c>
      <c r="D126" s="71" t="s">
        <v>130</v>
      </c>
      <c r="E126" s="33"/>
      <c r="F126" s="33"/>
      <c r="G126" s="158">
        <f t="shared" si="75"/>
        <v>2000</v>
      </c>
      <c r="H126" s="72">
        <f t="shared" si="76"/>
        <v>2000</v>
      </c>
      <c r="I126" s="33">
        <f t="shared" si="77"/>
        <v>0</v>
      </c>
      <c r="J126" s="35">
        <f t="shared" si="78"/>
        <v>2000</v>
      </c>
      <c r="K126" s="73"/>
      <c r="L126" s="74">
        <v>2000</v>
      </c>
      <c r="M126" s="75"/>
      <c r="N126" s="75"/>
      <c r="O126" s="75"/>
      <c r="P126" s="75"/>
      <c r="Q126" s="75"/>
      <c r="R126" s="38"/>
      <c r="S126" s="38">
        <f t="shared" si="83"/>
        <v>2000</v>
      </c>
      <c r="T126" s="75"/>
      <c r="U126" s="39">
        <f t="shared" si="80"/>
        <v>2000</v>
      </c>
      <c r="V126" s="73"/>
      <c r="W126" s="74"/>
      <c r="X126" s="75"/>
      <c r="Y126" s="75"/>
      <c r="Z126" s="75"/>
      <c r="AA126" s="75"/>
      <c r="AB126" s="75"/>
      <c r="AC126" s="38">
        <f t="shared" si="81"/>
        <v>0</v>
      </c>
      <c r="AD126" s="75"/>
      <c r="AE126" s="34">
        <f t="shared" si="82"/>
        <v>0</v>
      </c>
      <c r="AF126" s="65"/>
    </row>
    <row r="127" spans="1:32" ht="50.1" customHeight="1" outlineLevel="2" x14ac:dyDescent="0.35">
      <c r="A127" s="4">
        <v>33</v>
      </c>
      <c r="B127" s="69">
        <v>745</v>
      </c>
      <c r="C127" s="70">
        <v>4054</v>
      </c>
      <c r="D127" s="71" t="s">
        <v>179</v>
      </c>
      <c r="E127" s="33"/>
      <c r="F127" s="33"/>
      <c r="G127" s="158">
        <f t="shared" si="75"/>
        <v>1300</v>
      </c>
      <c r="H127" s="72">
        <f t="shared" si="76"/>
        <v>1300</v>
      </c>
      <c r="I127" s="33">
        <f t="shared" si="77"/>
        <v>0</v>
      </c>
      <c r="J127" s="35">
        <f t="shared" si="78"/>
        <v>1300</v>
      </c>
      <c r="K127" s="73"/>
      <c r="L127" s="74">
        <v>1300</v>
      </c>
      <c r="M127" s="75"/>
      <c r="N127" s="75"/>
      <c r="O127" s="75"/>
      <c r="P127" s="75"/>
      <c r="Q127" s="75"/>
      <c r="R127" s="38"/>
      <c r="S127" s="38">
        <f t="shared" si="83"/>
        <v>1300</v>
      </c>
      <c r="T127" s="75"/>
      <c r="U127" s="39">
        <f t="shared" si="80"/>
        <v>1300</v>
      </c>
      <c r="V127" s="73"/>
      <c r="W127" s="74"/>
      <c r="X127" s="75"/>
      <c r="Y127" s="75"/>
      <c r="Z127" s="75"/>
      <c r="AA127" s="75"/>
      <c r="AB127" s="75"/>
      <c r="AC127" s="38">
        <f t="shared" si="81"/>
        <v>0</v>
      </c>
      <c r="AD127" s="75"/>
      <c r="AE127" s="34">
        <f t="shared" si="82"/>
        <v>0</v>
      </c>
      <c r="AF127" s="65"/>
    </row>
    <row r="128" spans="1:32" ht="50.1" customHeight="1" outlineLevel="2" x14ac:dyDescent="0.35">
      <c r="A128" s="4">
        <v>12</v>
      </c>
      <c r="B128" s="69">
        <v>745</v>
      </c>
      <c r="C128" s="70">
        <v>4055</v>
      </c>
      <c r="D128" s="71" t="s">
        <v>180</v>
      </c>
      <c r="E128" s="33"/>
      <c r="F128" s="33"/>
      <c r="G128" s="158">
        <f t="shared" si="75"/>
        <v>2400</v>
      </c>
      <c r="H128" s="72">
        <f t="shared" si="76"/>
        <v>1100</v>
      </c>
      <c r="I128" s="33">
        <f t="shared" si="77"/>
        <v>1300</v>
      </c>
      <c r="J128" s="35">
        <f t="shared" si="78"/>
        <v>2400</v>
      </c>
      <c r="K128" s="73"/>
      <c r="L128" s="74">
        <v>1100</v>
      </c>
      <c r="M128" s="75"/>
      <c r="N128" s="75"/>
      <c r="O128" s="75"/>
      <c r="P128" s="75"/>
      <c r="Q128" s="75"/>
      <c r="R128" s="38"/>
      <c r="S128" s="38">
        <f t="shared" si="83"/>
        <v>1100</v>
      </c>
      <c r="T128" s="75"/>
      <c r="U128" s="39">
        <f t="shared" si="80"/>
        <v>1100</v>
      </c>
      <c r="V128" s="73"/>
      <c r="W128" s="74">
        <v>1300</v>
      </c>
      <c r="X128" s="75"/>
      <c r="Y128" s="75"/>
      <c r="Z128" s="75"/>
      <c r="AA128" s="75"/>
      <c r="AB128" s="75"/>
      <c r="AC128" s="38">
        <f t="shared" si="81"/>
        <v>1300</v>
      </c>
      <c r="AD128" s="75"/>
      <c r="AE128" s="34">
        <f t="shared" si="82"/>
        <v>1300</v>
      </c>
      <c r="AF128" s="53"/>
    </row>
    <row r="129" spans="1:32" ht="50.1" customHeight="1" outlineLevel="2" x14ac:dyDescent="0.35">
      <c r="A129" s="4">
        <v>12</v>
      </c>
      <c r="B129" s="69">
        <v>745</v>
      </c>
      <c r="C129" s="70">
        <v>4056</v>
      </c>
      <c r="D129" s="71" t="s">
        <v>181</v>
      </c>
      <c r="E129" s="33"/>
      <c r="F129" s="33"/>
      <c r="G129" s="158">
        <f t="shared" si="75"/>
        <v>1700</v>
      </c>
      <c r="H129" s="72">
        <f t="shared" si="76"/>
        <v>400</v>
      </c>
      <c r="I129" s="33">
        <f t="shared" si="77"/>
        <v>1300</v>
      </c>
      <c r="J129" s="35">
        <f t="shared" si="78"/>
        <v>1700</v>
      </c>
      <c r="K129" s="73"/>
      <c r="L129" s="74">
        <v>400</v>
      </c>
      <c r="M129" s="75"/>
      <c r="N129" s="75"/>
      <c r="O129" s="75"/>
      <c r="P129" s="75"/>
      <c r="Q129" s="75"/>
      <c r="R129" s="38"/>
      <c r="S129" s="38">
        <f t="shared" si="83"/>
        <v>400</v>
      </c>
      <c r="T129" s="75"/>
      <c r="U129" s="39">
        <f t="shared" si="80"/>
        <v>400</v>
      </c>
      <c r="V129" s="73"/>
      <c r="W129" s="74">
        <v>1300</v>
      </c>
      <c r="X129" s="75"/>
      <c r="Y129" s="75"/>
      <c r="Z129" s="75"/>
      <c r="AA129" s="75"/>
      <c r="AB129" s="75"/>
      <c r="AC129" s="38">
        <f t="shared" si="81"/>
        <v>1300</v>
      </c>
      <c r="AD129" s="75"/>
      <c r="AE129" s="34">
        <f t="shared" si="82"/>
        <v>1300</v>
      </c>
      <c r="AF129" s="53"/>
    </row>
    <row r="130" spans="1:32" ht="50.1" customHeight="1" outlineLevel="2" x14ac:dyDescent="0.35">
      <c r="A130" s="4">
        <v>12</v>
      </c>
      <c r="B130" s="69">
        <v>745</v>
      </c>
      <c r="C130" s="70">
        <v>4057</v>
      </c>
      <c r="D130" s="71" t="s">
        <v>182</v>
      </c>
      <c r="E130" s="33"/>
      <c r="F130" s="33"/>
      <c r="G130" s="158">
        <f t="shared" si="75"/>
        <v>620</v>
      </c>
      <c r="H130" s="72">
        <f t="shared" si="76"/>
        <v>620</v>
      </c>
      <c r="I130" s="33">
        <f t="shared" si="77"/>
        <v>0</v>
      </c>
      <c r="J130" s="35">
        <f t="shared" si="78"/>
        <v>620</v>
      </c>
      <c r="K130" s="73"/>
      <c r="L130" s="74">
        <v>620</v>
      </c>
      <c r="M130" s="75"/>
      <c r="N130" s="75"/>
      <c r="O130" s="75"/>
      <c r="P130" s="75"/>
      <c r="Q130" s="75"/>
      <c r="R130" s="38"/>
      <c r="S130" s="38">
        <f t="shared" si="83"/>
        <v>620</v>
      </c>
      <c r="T130" s="75"/>
      <c r="U130" s="39">
        <f t="shared" si="80"/>
        <v>620</v>
      </c>
      <c r="V130" s="73"/>
      <c r="W130" s="74"/>
      <c r="X130" s="75"/>
      <c r="Y130" s="75"/>
      <c r="Z130" s="75"/>
      <c r="AA130" s="75"/>
      <c r="AB130" s="75"/>
      <c r="AC130" s="38">
        <f t="shared" si="81"/>
        <v>0</v>
      </c>
      <c r="AD130" s="75"/>
      <c r="AE130" s="34">
        <f t="shared" si="82"/>
        <v>0</v>
      </c>
      <c r="AF130" s="53"/>
    </row>
    <row r="131" spans="1:32" ht="50.1" customHeight="1" outlineLevel="2" thickBot="1" x14ac:dyDescent="0.4">
      <c r="A131" s="4">
        <v>12</v>
      </c>
      <c r="B131" s="69">
        <v>745</v>
      </c>
      <c r="C131" s="114">
        <v>2121</v>
      </c>
      <c r="D131" s="71" t="s">
        <v>183</v>
      </c>
      <c r="E131" s="33">
        <v>2600</v>
      </c>
      <c r="F131" s="33">
        <v>2350</v>
      </c>
      <c r="G131" s="158">
        <f t="shared" si="75"/>
        <v>2600</v>
      </c>
      <c r="H131" s="72">
        <f t="shared" si="76"/>
        <v>250</v>
      </c>
      <c r="I131" s="33">
        <f t="shared" si="77"/>
        <v>0</v>
      </c>
      <c r="J131" s="35">
        <f t="shared" si="78"/>
        <v>250</v>
      </c>
      <c r="K131" s="73"/>
      <c r="L131" s="74">
        <v>250</v>
      </c>
      <c r="M131" s="75"/>
      <c r="N131" s="75"/>
      <c r="O131" s="75"/>
      <c r="P131" s="75"/>
      <c r="Q131" s="75"/>
      <c r="R131" s="38"/>
      <c r="S131" s="38">
        <f t="shared" si="83"/>
        <v>250</v>
      </c>
      <c r="T131" s="75"/>
      <c r="U131" s="39">
        <f t="shared" si="80"/>
        <v>250</v>
      </c>
      <c r="V131" s="73"/>
      <c r="W131" s="74"/>
      <c r="X131" s="75"/>
      <c r="Y131" s="75"/>
      <c r="Z131" s="75"/>
      <c r="AA131" s="75"/>
      <c r="AB131" s="75"/>
      <c r="AC131" s="38">
        <f t="shared" si="81"/>
        <v>0</v>
      </c>
      <c r="AD131" s="75"/>
      <c r="AE131" s="34">
        <f t="shared" si="82"/>
        <v>0</v>
      </c>
      <c r="AF131" s="53"/>
    </row>
    <row r="132" spans="1:32" ht="50.1" hidden="1" customHeight="1" outlineLevel="2" x14ac:dyDescent="0.4">
      <c r="A132" s="4"/>
      <c r="B132" s="69">
        <v>745</v>
      </c>
      <c r="C132" s="114"/>
      <c r="D132" s="71"/>
      <c r="E132" s="33"/>
      <c r="F132" s="33"/>
      <c r="G132" s="158">
        <f t="shared" si="75"/>
        <v>0</v>
      </c>
      <c r="H132" s="72">
        <f t="shared" si="76"/>
        <v>0</v>
      </c>
      <c r="I132" s="33">
        <f t="shared" si="77"/>
        <v>0</v>
      </c>
      <c r="J132" s="35">
        <f t="shared" si="78"/>
        <v>0</v>
      </c>
      <c r="K132" s="73"/>
      <c r="L132" s="74"/>
      <c r="M132" s="75"/>
      <c r="N132" s="75"/>
      <c r="O132" s="75"/>
      <c r="P132" s="75"/>
      <c r="Q132" s="75"/>
      <c r="R132" s="38"/>
      <c r="S132" s="38">
        <f t="shared" si="83"/>
        <v>0</v>
      </c>
      <c r="T132" s="75"/>
      <c r="U132" s="39">
        <f t="shared" si="80"/>
        <v>0</v>
      </c>
      <c r="V132" s="73"/>
      <c r="W132" s="74"/>
      <c r="X132" s="75"/>
      <c r="Y132" s="75"/>
      <c r="Z132" s="75"/>
      <c r="AA132" s="75"/>
      <c r="AB132" s="75"/>
      <c r="AC132" s="38">
        <f t="shared" si="81"/>
        <v>0</v>
      </c>
      <c r="AD132" s="75"/>
      <c r="AE132" s="34">
        <f t="shared" si="82"/>
        <v>0</v>
      </c>
      <c r="AF132" s="53"/>
    </row>
    <row r="133" spans="1:32" ht="50.1" hidden="1" customHeight="1" outlineLevel="2" x14ac:dyDescent="0.4">
      <c r="A133" s="4"/>
      <c r="B133" s="69">
        <v>745</v>
      </c>
      <c r="C133" s="114"/>
      <c r="D133" s="71"/>
      <c r="E133" s="33"/>
      <c r="F133" s="33"/>
      <c r="G133" s="158">
        <f t="shared" si="75"/>
        <v>0</v>
      </c>
      <c r="H133" s="72">
        <f t="shared" si="76"/>
        <v>0</v>
      </c>
      <c r="I133" s="33">
        <f t="shared" si="77"/>
        <v>0</v>
      </c>
      <c r="J133" s="35">
        <f t="shared" si="78"/>
        <v>0</v>
      </c>
      <c r="K133" s="73"/>
      <c r="L133" s="74"/>
      <c r="M133" s="75"/>
      <c r="N133" s="75"/>
      <c r="O133" s="75"/>
      <c r="P133" s="75"/>
      <c r="Q133" s="75"/>
      <c r="R133" s="38"/>
      <c r="S133" s="38">
        <f t="shared" si="83"/>
        <v>0</v>
      </c>
      <c r="T133" s="75"/>
      <c r="U133" s="39">
        <f t="shared" si="80"/>
        <v>0</v>
      </c>
      <c r="V133" s="73"/>
      <c r="W133" s="74"/>
      <c r="X133" s="75"/>
      <c r="Y133" s="75"/>
      <c r="Z133" s="75"/>
      <c r="AA133" s="75"/>
      <c r="AB133" s="75"/>
      <c r="AC133" s="38">
        <f t="shared" si="81"/>
        <v>0</v>
      </c>
      <c r="AD133" s="75"/>
      <c r="AE133" s="34">
        <f t="shared" si="82"/>
        <v>0</v>
      </c>
      <c r="AF133" s="53"/>
    </row>
    <row r="134" spans="1:32" ht="50.1" hidden="1" customHeight="1" outlineLevel="2" x14ac:dyDescent="0.4">
      <c r="A134" s="4"/>
      <c r="B134" s="69">
        <v>745</v>
      </c>
      <c r="C134" s="114"/>
      <c r="D134" s="71"/>
      <c r="E134" s="33"/>
      <c r="F134" s="33"/>
      <c r="G134" s="158">
        <f t="shared" si="75"/>
        <v>0</v>
      </c>
      <c r="H134" s="72">
        <f t="shared" si="76"/>
        <v>0</v>
      </c>
      <c r="I134" s="33">
        <f t="shared" si="77"/>
        <v>0</v>
      </c>
      <c r="J134" s="35">
        <f t="shared" si="78"/>
        <v>0</v>
      </c>
      <c r="K134" s="73"/>
      <c r="L134" s="74"/>
      <c r="M134" s="75"/>
      <c r="N134" s="75"/>
      <c r="O134" s="75"/>
      <c r="P134" s="75"/>
      <c r="Q134" s="75"/>
      <c r="R134" s="38"/>
      <c r="S134" s="38">
        <f t="shared" si="83"/>
        <v>0</v>
      </c>
      <c r="T134" s="75"/>
      <c r="U134" s="39">
        <f t="shared" si="80"/>
        <v>0</v>
      </c>
      <c r="V134" s="73"/>
      <c r="W134" s="74"/>
      <c r="X134" s="75"/>
      <c r="Y134" s="75"/>
      <c r="Z134" s="75"/>
      <c r="AA134" s="75"/>
      <c r="AB134" s="75"/>
      <c r="AC134" s="38">
        <f t="shared" si="81"/>
        <v>0</v>
      </c>
      <c r="AD134" s="75"/>
      <c r="AE134" s="34">
        <f t="shared" si="82"/>
        <v>0</v>
      </c>
      <c r="AF134" s="53"/>
    </row>
    <row r="135" spans="1:32" ht="50.1" hidden="1" customHeight="1" outlineLevel="2" x14ac:dyDescent="0.4">
      <c r="A135" s="4"/>
      <c r="B135" s="69">
        <v>745</v>
      </c>
      <c r="C135" s="114"/>
      <c r="D135" s="71"/>
      <c r="E135" s="33"/>
      <c r="F135" s="33"/>
      <c r="G135" s="158">
        <f t="shared" si="75"/>
        <v>0</v>
      </c>
      <c r="H135" s="72">
        <f t="shared" si="76"/>
        <v>0</v>
      </c>
      <c r="I135" s="33">
        <f t="shared" si="77"/>
        <v>0</v>
      </c>
      <c r="J135" s="35">
        <f t="shared" si="78"/>
        <v>0</v>
      </c>
      <c r="K135" s="73"/>
      <c r="L135" s="74"/>
      <c r="M135" s="75"/>
      <c r="N135" s="75"/>
      <c r="O135" s="75"/>
      <c r="P135" s="75"/>
      <c r="Q135" s="75"/>
      <c r="R135" s="38"/>
      <c r="S135" s="38">
        <f t="shared" si="83"/>
        <v>0</v>
      </c>
      <c r="T135" s="75"/>
      <c r="U135" s="39">
        <f t="shared" si="80"/>
        <v>0</v>
      </c>
      <c r="V135" s="73"/>
      <c r="W135" s="74"/>
      <c r="X135" s="75"/>
      <c r="Y135" s="75"/>
      <c r="Z135" s="75"/>
      <c r="AA135" s="75"/>
      <c r="AB135" s="75"/>
      <c r="AC135" s="38">
        <f t="shared" si="81"/>
        <v>0</v>
      </c>
      <c r="AD135" s="75"/>
      <c r="AE135" s="34">
        <f t="shared" si="82"/>
        <v>0</v>
      </c>
      <c r="AF135" s="53"/>
    </row>
    <row r="136" spans="1:32" ht="50.1" hidden="1" customHeight="1" outlineLevel="2" x14ac:dyDescent="0.4">
      <c r="A136" s="4"/>
      <c r="B136" s="69">
        <v>745</v>
      </c>
      <c r="C136" s="114"/>
      <c r="D136" s="71"/>
      <c r="E136" s="33"/>
      <c r="F136" s="33"/>
      <c r="G136" s="158">
        <f t="shared" si="75"/>
        <v>0</v>
      </c>
      <c r="H136" s="72">
        <f t="shared" si="76"/>
        <v>0</v>
      </c>
      <c r="I136" s="33">
        <f t="shared" si="77"/>
        <v>0</v>
      </c>
      <c r="J136" s="35">
        <f t="shared" si="78"/>
        <v>0</v>
      </c>
      <c r="K136" s="73"/>
      <c r="L136" s="74"/>
      <c r="M136" s="75"/>
      <c r="N136" s="75"/>
      <c r="O136" s="75"/>
      <c r="P136" s="75"/>
      <c r="Q136" s="75"/>
      <c r="R136" s="38"/>
      <c r="S136" s="38">
        <f t="shared" si="83"/>
        <v>0</v>
      </c>
      <c r="T136" s="75"/>
      <c r="U136" s="39">
        <f t="shared" si="80"/>
        <v>0</v>
      </c>
      <c r="V136" s="73"/>
      <c r="W136" s="74"/>
      <c r="X136" s="75"/>
      <c r="Y136" s="75"/>
      <c r="Z136" s="75"/>
      <c r="AA136" s="75"/>
      <c r="AB136" s="75"/>
      <c r="AC136" s="38">
        <f t="shared" si="81"/>
        <v>0</v>
      </c>
      <c r="AD136" s="75"/>
      <c r="AE136" s="34">
        <f t="shared" si="82"/>
        <v>0</v>
      </c>
      <c r="AF136" s="65"/>
    </row>
    <row r="137" spans="1:32" ht="50.1" hidden="1" customHeight="1" outlineLevel="2" x14ac:dyDescent="0.4">
      <c r="A137" s="4"/>
      <c r="B137" s="69">
        <v>745</v>
      </c>
      <c r="C137" s="114"/>
      <c r="D137" s="71"/>
      <c r="E137" s="33"/>
      <c r="F137" s="33"/>
      <c r="G137" s="158">
        <f t="shared" si="75"/>
        <v>0</v>
      </c>
      <c r="H137" s="72">
        <f t="shared" si="76"/>
        <v>0</v>
      </c>
      <c r="I137" s="33">
        <f t="shared" si="77"/>
        <v>0</v>
      </c>
      <c r="J137" s="35">
        <f t="shared" si="78"/>
        <v>0</v>
      </c>
      <c r="K137" s="73"/>
      <c r="L137" s="74"/>
      <c r="M137" s="75"/>
      <c r="N137" s="75"/>
      <c r="O137" s="75"/>
      <c r="P137" s="75"/>
      <c r="Q137" s="75"/>
      <c r="R137" s="38"/>
      <c r="S137" s="38">
        <f t="shared" si="83"/>
        <v>0</v>
      </c>
      <c r="T137" s="75"/>
      <c r="U137" s="39">
        <f t="shared" si="80"/>
        <v>0</v>
      </c>
      <c r="V137" s="73"/>
      <c r="W137" s="74"/>
      <c r="X137" s="75"/>
      <c r="Y137" s="75"/>
      <c r="Z137" s="75"/>
      <c r="AA137" s="75"/>
      <c r="AB137" s="75"/>
      <c r="AC137" s="38">
        <f t="shared" si="81"/>
        <v>0</v>
      </c>
      <c r="AD137" s="75"/>
      <c r="AE137" s="34">
        <f t="shared" si="82"/>
        <v>0</v>
      </c>
      <c r="AF137" s="65"/>
    </row>
    <row r="138" spans="1:32" ht="50.1" hidden="1" customHeight="1" outlineLevel="2" x14ac:dyDescent="0.4">
      <c r="A138" s="4"/>
      <c r="B138" s="69">
        <v>745</v>
      </c>
      <c r="C138" s="114"/>
      <c r="D138" s="71"/>
      <c r="E138" s="33"/>
      <c r="F138" s="33"/>
      <c r="G138" s="158">
        <f t="shared" si="75"/>
        <v>0</v>
      </c>
      <c r="H138" s="72">
        <f t="shared" si="76"/>
        <v>0</v>
      </c>
      <c r="I138" s="33">
        <f t="shared" si="77"/>
        <v>0</v>
      </c>
      <c r="J138" s="35">
        <f t="shared" si="78"/>
        <v>0</v>
      </c>
      <c r="K138" s="73"/>
      <c r="L138" s="74"/>
      <c r="M138" s="75"/>
      <c r="N138" s="75"/>
      <c r="O138" s="75"/>
      <c r="P138" s="75"/>
      <c r="Q138" s="75"/>
      <c r="R138" s="38"/>
      <c r="S138" s="38">
        <f t="shared" si="83"/>
        <v>0</v>
      </c>
      <c r="T138" s="75"/>
      <c r="U138" s="39">
        <f t="shared" si="80"/>
        <v>0</v>
      </c>
      <c r="V138" s="73"/>
      <c r="W138" s="74"/>
      <c r="X138" s="75"/>
      <c r="Y138" s="75"/>
      <c r="Z138" s="75"/>
      <c r="AA138" s="75"/>
      <c r="AB138" s="75"/>
      <c r="AC138" s="38">
        <f t="shared" si="81"/>
        <v>0</v>
      </c>
      <c r="AD138" s="75"/>
      <c r="AE138" s="34">
        <f t="shared" si="82"/>
        <v>0</v>
      </c>
      <c r="AF138" s="53"/>
    </row>
    <row r="139" spans="1:32" ht="50.1" hidden="1" customHeight="1" outlineLevel="2" x14ac:dyDescent="0.4">
      <c r="A139" s="4"/>
      <c r="B139" s="69">
        <v>745</v>
      </c>
      <c r="C139" s="114"/>
      <c r="D139" s="71"/>
      <c r="E139" s="33"/>
      <c r="F139" s="33"/>
      <c r="G139" s="158">
        <f t="shared" si="75"/>
        <v>0</v>
      </c>
      <c r="H139" s="72">
        <f t="shared" si="76"/>
        <v>0</v>
      </c>
      <c r="I139" s="33">
        <f t="shared" si="77"/>
        <v>0</v>
      </c>
      <c r="J139" s="35">
        <f t="shared" si="78"/>
        <v>0</v>
      </c>
      <c r="K139" s="73"/>
      <c r="L139" s="74"/>
      <c r="M139" s="75"/>
      <c r="N139" s="75"/>
      <c r="O139" s="75"/>
      <c r="P139" s="75"/>
      <c r="Q139" s="75"/>
      <c r="R139" s="38"/>
      <c r="S139" s="38">
        <f t="shared" si="83"/>
        <v>0</v>
      </c>
      <c r="T139" s="75"/>
      <c r="U139" s="39">
        <f t="shared" si="80"/>
        <v>0</v>
      </c>
      <c r="V139" s="73"/>
      <c r="W139" s="74"/>
      <c r="X139" s="75"/>
      <c r="Y139" s="75"/>
      <c r="Z139" s="75"/>
      <c r="AA139" s="75"/>
      <c r="AB139" s="75"/>
      <c r="AC139" s="38">
        <f t="shared" si="81"/>
        <v>0</v>
      </c>
      <c r="AD139" s="75"/>
      <c r="AE139" s="34">
        <f t="shared" si="82"/>
        <v>0</v>
      </c>
      <c r="AF139" s="65"/>
    </row>
    <row r="140" spans="1:32" ht="50.1" hidden="1" customHeight="1" outlineLevel="2" x14ac:dyDescent="0.4">
      <c r="A140" s="4"/>
      <c r="B140" s="69">
        <v>745</v>
      </c>
      <c r="C140" s="114"/>
      <c r="D140" s="71"/>
      <c r="E140" s="33"/>
      <c r="F140" s="33"/>
      <c r="G140" s="158">
        <f t="shared" si="75"/>
        <v>0</v>
      </c>
      <c r="H140" s="72">
        <f t="shared" si="76"/>
        <v>0</v>
      </c>
      <c r="I140" s="33">
        <f t="shared" si="77"/>
        <v>0</v>
      </c>
      <c r="J140" s="35">
        <f t="shared" si="78"/>
        <v>0</v>
      </c>
      <c r="K140" s="73"/>
      <c r="L140" s="74"/>
      <c r="M140" s="75"/>
      <c r="N140" s="75"/>
      <c r="O140" s="75"/>
      <c r="P140" s="75"/>
      <c r="Q140" s="75"/>
      <c r="R140" s="38"/>
      <c r="S140" s="38">
        <f t="shared" si="83"/>
        <v>0</v>
      </c>
      <c r="T140" s="75"/>
      <c r="U140" s="39">
        <f t="shared" si="80"/>
        <v>0</v>
      </c>
      <c r="V140" s="73"/>
      <c r="W140" s="74"/>
      <c r="X140" s="75"/>
      <c r="Y140" s="75"/>
      <c r="Z140" s="75"/>
      <c r="AA140" s="75"/>
      <c r="AB140" s="75"/>
      <c r="AC140" s="38">
        <f t="shared" si="81"/>
        <v>0</v>
      </c>
      <c r="AD140" s="75"/>
      <c r="AE140" s="34">
        <f t="shared" si="82"/>
        <v>0</v>
      </c>
      <c r="AF140" s="53"/>
    </row>
    <row r="141" spans="1:32" ht="50.1" hidden="1" customHeight="1" outlineLevel="2" x14ac:dyDescent="0.4">
      <c r="A141" s="4"/>
      <c r="B141" s="69">
        <v>745</v>
      </c>
      <c r="C141" s="114"/>
      <c r="D141" s="71"/>
      <c r="E141" s="33"/>
      <c r="F141" s="33"/>
      <c r="G141" s="158">
        <f t="shared" si="75"/>
        <v>0</v>
      </c>
      <c r="H141" s="72">
        <f t="shared" si="76"/>
        <v>0</v>
      </c>
      <c r="I141" s="33">
        <f t="shared" si="77"/>
        <v>0</v>
      </c>
      <c r="J141" s="35">
        <f t="shared" si="78"/>
        <v>0</v>
      </c>
      <c r="K141" s="73"/>
      <c r="L141" s="74"/>
      <c r="M141" s="75"/>
      <c r="N141" s="75"/>
      <c r="O141" s="75"/>
      <c r="P141" s="75"/>
      <c r="Q141" s="75"/>
      <c r="R141" s="38"/>
      <c r="S141" s="38">
        <f t="shared" si="83"/>
        <v>0</v>
      </c>
      <c r="T141" s="75"/>
      <c r="U141" s="39">
        <f t="shared" si="80"/>
        <v>0</v>
      </c>
      <c r="V141" s="73"/>
      <c r="W141" s="74"/>
      <c r="X141" s="75"/>
      <c r="Y141" s="75"/>
      <c r="Z141" s="75"/>
      <c r="AA141" s="75"/>
      <c r="AB141" s="75"/>
      <c r="AC141" s="38">
        <f t="shared" si="81"/>
        <v>0</v>
      </c>
      <c r="AD141" s="75"/>
      <c r="AE141" s="34">
        <f t="shared" si="82"/>
        <v>0</v>
      </c>
      <c r="AF141" s="65"/>
    </row>
    <row r="142" spans="1:32" ht="50.1" hidden="1" customHeight="1" outlineLevel="2" x14ac:dyDescent="0.4">
      <c r="A142" s="4"/>
      <c r="B142" s="69">
        <v>745</v>
      </c>
      <c r="C142" s="114"/>
      <c r="D142" s="71"/>
      <c r="E142" s="33"/>
      <c r="F142" s="33"/>
      <c r="G142" s="158">
        <f t="shared" si="75"/>
        <v>0</v>
      </c>
      <c r="H142" s="72">
        <f t="shared" si="76"/>
        <v>0</v>
      </c>
      <c r="I142" s="33">
        <f t="shared" si="77"/>
        <v>0</v>
      </c>
      <c r="J142" s="35">
        <f t="shared" si="78"/>
        <v>0</v>
      </c>
      <c r="K142" s="73"/>
      <c r="L142" s="74"/>
      <c r="M142" s="75"/>
      <c r="N142" s="75"/>
      <c r="O142" s="75"/>
      <c r="P142" s="75"/>
      <c r="Q142" s="75"/>
      <c r="R142" s="38"/>
      <c r="S142" s="38">
        <f t="shared" si="83"/>
        <v>0</v>
      </c>
      <c r="T142" s="75"/>
      <c r="U142" s="39">
        <f t="shared" si="80"/>
        <v>0</v>
      </c>
      <c r="V142" s="73"/>
      <c r="W142" s="74"/>
      <c r="X142" s="75"/>
      <c r="Y142" s="75"/>
      <c r="Z142" s="75"/>
      <c r="AA142" s="75"/>
      <c r="AB142" s="75"/>
      <c r="AC142" s="38">
        <f t="shared" si="81"/>
        <v>0</v>
      </c>
      <c r="AD142" s="75"/>
      <c r="AE142" s="34">
        <f t="shared" si="82"/>
        <v>0</v>
      </c>
      <c r="AF142" s="65"/>
    </row>
    <row r="143" spans="1:32" ht="50.1" hidden="1" customHeight="1" outlineLevel="2" x14ac:dyDescent="0.4">
      <c r="A143" s="4"/>
      <c r="B143" s="69">
        <v>745</v>
      </c>
      <c r="C143" s="114"/>
      <c r="D143" s="71"/>
      <c r="E143" s="33"/>
      <c r="F143" s="33"/>
      <c r="G143" s="158">
        <f t="shared" si="75"/>
        <v>0</v>
      </c>
      <c r="H143" s="72">
        <f t="shared" si="76"/>
        <v>0</v>
      </c>
      <c r="I143" s="33">
        <f t="shared" si="77"/>
        <v>0</v>
      </c>
      <c r="J143" s="35">
        <f t="shared" si="78"/>
        <v>0</v>
      </c>
      <c r="K143" s="73"/>
      <c r="L143" s="74"/>
      <c r="M143" s="75"/>
      <c r="N143" s="75"/>
      <c r="O143" s="75"/>
      <c r="P143" s="75"/>
      <c r="Q143" s="75"/>
      <c r="R143" s="38"/>
      <c r="S143" s="38">
        <f t="shared" si="83"/>
        <v>0</v>
      </c>
      <c r="T143" s="75"/>
      <c r="U143" s="39">
        <f t="shared" si="80"/>
        <v>0</v>
      </c>
      <c r="V143" s="73"/>
      <c r="W143" s="74"/>
      <c r="X143" s="75"/>
      <c r="Y143" s="75"/>
      <c r="Z143" s="75"/>
      <c r="AA143" s="75"/>
      <c r="AB143" s="75"/>
      <c r="AC143" s="38">
        <f t="shared" si="81"/>
        <v>0</v>
      </c>
      <c r="AD143" s="75"/>
      <c r="AE143" s="34">
        <f t="shared" si="82"/>
        <v>0</v>
      </c>
      <c r="AF143" s="65"/>
    </row>
    <row r="144" spans="1:32" ht="50.1" hidden="1" customHeight="1" outlineLevel="2" x14ac:dyDescent="0.4">
      <c r="A144" s="4"/>
      <c r="B144" s="69">
        <v>745</v>
      </c>
      <c r="C144" s="114"/>
      <c r="D144" s="71"/>
      <c r="E144" s="33"/>
      <c r="F144" s="33"/>
      <c r="G144" s="158">
        <f t="shared" si="75"/>
        <v>0</v>
      </c>
      <c r="H144" s="72">
        <f t="shared" si="76"/>
        <v>0</v>
      </c>
      <c r="I144" s="33">
        <f t="shared" si="77"/>
        <v>0</v>
      </c>
      <c r="J144" s="35">
        <f t="shared" si="78"/>
        <v>0</v>
      </c>
      <c r="K144" s="73"/>
      <c r="L144" s="74"/>
      <c r="M144" s="75"/>
      <c r="N144" s="75"/>
      <c r="O144" s="75"/>
      <c r="P144" s="75"/>
      <c r="Q144" s="75"/>
      <c r="R144" s="38"/>
      <c r="S144" s="38">
        <f t="shared" si="83"/>
        <v>0</v>
      </c>
      <c r="T144" s="75"/>
      <c r="U144" s="39">
        <f t="shared" si="80"/>
        <v>0</v>
      </c>
      <c r="V144" s="73"/>
      <c r="W144" s="74"/>
      <c r="X144" s="75"/>
      <c r="Y144" s="75"/>
      <c r="Z144" s="75"/>
      <c r="AA144" s="75"/>
      <c r="AB144" s="75"/>
      <c r="AC144" s="38">
        <f t="shared" si="81"/>
        <v>0</v>
      </c>
      <c r="AD144" s="75"/>
      <c r="AE144" s="34">
        <f t="shared" si="82"/>
        <v>0</v>
      </c>
      <c r="AF144" s="53"/>
    </row>
    <row r="145" spans="1:32" ht="50.1" hidden="1" customHeight="1" outlineLevel="2" x14ac:dyDescent="0.4">
      <c r="A145" s="4"/>
      <c r="B145" s="69">
        <v>745</v>
      </c>
      <c r="C145" s="114"/>
      <c r="D145" s="71"/>
      <c r="E145" s="33"/>
      <c r="F145" s="33"/>
      <c r="G145" s="158">
        <f t="shared" si="75"/>
        <v>0</v>
      </c>
      <c r="H145" s="72">
        <f t="shared" si="76"/>
        <v>0</v>
      </c>
      <c r="I145" s="33">
        <f t="shared" si="77"/>
        <v>0</v>
      </c>
      <c r="J145" s="35">
        <f t="shared" si="78"/>
        <v>0</v>
      </c>
      <c r="K145" s="73"/>
      <c r="L145" s="74"/>
      <c r="M145" s="75"/>
      <c r="N145" s="75"/>
      <c r="O145" s="75"/>
      <c r="P145" s="75"/>
      <c r="Q145" s="75"/>
      <c r="R145" s="38"/>
      <c r="S145" s="38">
        <f t="shared" si="83"/>
        <v>0</v>
      </c>
      <c r="T145" s="75"/>
      <c r="U145" s="39">
        <f t="shared" si="80"/>
        <v>0</v>
      </c>
      <c r="V145" s="73"/>
      <c r="W145" s="74"/>
      <c r="X145" s="75"/>
      <c r="Y145" s="75"/>
      <c r="Z145" s="75"/>
      <c r="AA145" s="75"/>
      <c r="AB145" s="75"/>
      <c r="AC145" s="38">
        <f t="shared" si="81"/>
        <v>0</v>
      </c>
      <c r="AD145" s="75"/>
      <c r="AE145" s="34">
        <f t="shared" si="82"/>
        <v>0</v>
      </c>
      <c r="AF145" s="53"/>
    </row>
    <row r="146" spans="1:32" ht="50.1" hidden="1" customHeight="1" outlineLevel="2" x14ac:dyDescent="0.4">
      <c r="A146" s="4"/>
      <c r="B146" s="69">
        <v>745</v>
      </c>
      <c r="C146" s="114"/>
      <c r="D146" s="71"/>
      <c r="E146" s="33"/>
      <c r="F146" s="33"/>
      <c r="G146" s="158">
        <f t="shared" si="75"/>
        <v>0</v>
      </c>
      <c r="H146" s="72">
        <f t="shared" si="76"/>
        <v>0</v>
      </c>
      <c r="I146" s="33">
        <f t="shared" si="77"/>
        <v>0</v>
      </c>
      <c r="J146" s="35">
        <f t="shared" si="78"/>
        <v>0</v>
      </c>
      <c r="K146" s="73"/>
      <c r="L146" s="74"/>
      <c r="M146" s="75"/>
      <c r="N146" s="75"/>
      <c r="O146" s="75"/>
      <c r="P146" s="75"/>
      <c r="Q146" s="75"/>
      <c r="R146" s="38"/>
      <c r="S146" s="38">
        <f t="shared" si="83"/>
        <v>0</v>
      </c>
      <c r="T146" s="75"/>
      <c r="U146" s="39">
        <f t="shared" si="80"/>
        <v>0</v>
      </c>
      <c r="V146" s="73"/>
      <c r="W146" s="74"/>
      <c r="X146" s="75"/>
      <c r="Y146" s="75"/>
      <c r="Z146" s="75"/>
      <c r="AA146" s="75"/>
      <c r="AB146" s="75"/>
      <c r="AC146" s="38">
        <f t="shared" si="81"/>
        <v>0</v>
      </c>
      <c r="AD146" s="75"/>
      <c r="AE146" s="34">
        <f t="shared" si="82"/>
        <v>0</v>
      </c>
      <c r="AF146" s="65"/>
    </row>
    <row r="147" spans="1:32" ht="50.1" hidden="1" customHeight="1" outlineLevel="2" x14ac:dyDescent="0.4">
      <c r="A147" s="4"/>
      <c r="B147" s="69">
        <v>745</v>
      </c>
      <c r="C147" s="114"/>
      <c r="D147" s="71"/>
      <c r="E147" s="33"/>
      <c r="F147" s="33"/>
      <c r="G147" s="158">
        <f t="shared" si="75"/>
        <v>0</v>
      </c>
      <c r="H147" s="72">
        <f t="shared" si="76"/>
        <v>0</v>
      </c>
      <c r="I147" s="33">
        <f t="shared" si="77"/>
        <v>0</v>
      </c>
      <c r="J147" s="35">
        <f t="shared" si="78"/>
        <v>0</v>
      </c>
      <c r="K147" s="73"/>
      <c r="L147" s="74"/>
      <c r="M147" s="75"/>
      <c r="N147" s="75"/>
      <c r="O147" s="75"/>
      <c r="P147" s="75"/>
      <c r="Q147" s="75"/>
      <c r="R147" s="38"/>
      <c r="S147" s="38">
        <f t="shared" si="83"/>
        <v>0</v>
      </c>
      <c r="T147" s="75"/>
      <c r="U147" s="39">
        <f t="shared" si="80"/>
        <v>0</v>
      </c>
      <c r="V147" s="73"/>
      <c r="W147" s="74"/>
      <c r="X147" s="75"/>
      <c r="Y147" s="75"/>
      <c r="Z147" s="75"/>
      <c r="AA147" s="75"/>
      <c r="AB147" s="75"/>
      <c r="AC147" s="38">
        <f t="shared" si="81"/>
        <v>0</v>
      </c>
      <c r="AD147" s="75"/>
      <c r="AE147" s="34">
        <f t="shared" si="82"/>
        <v>0</v>
      </c>
      <c r="AF147" s="65"/>
    </row>
    <row r="148" spans="1:32" ht="50.1" hidden="1" customHeight="1" outlineLevel="2" x14ac:dyDescent="0.4">
      <c r="A148" s="4"/>
      <c r="B148" s="69">
        <v>745</v>
      </c>
      <c r="C148" s="114"/>
      <c r="D148" s="71"/>
      <c r="E148" s="33"/>
      <c r="F148" s="33"/>
      <c r="G148" s="158">
        <f t="shared" si="75"/>
        <v>0</v>
      </c>
      <c r="H148" s="72">
        <f t="shared" si="76"/>
        <v>0</v>
      </c>
      <c r="I148" s="33">
        <f t="shared" si="77"/>
        <v>0</v>
      </c>
      <c r="J148" s="35">
        <f t="shared" si="78"/>
        <v>0</v>
      </c>
      <c r="K148" s="73"/>
      <c r="L148" s="74"/>
      <c r="M148" s="75"/>
      <c r="N148" s="75"/>
      <c r="O148" s="75"/>
      <c r="P148" s="75"/>
      <c r="Q148" s="75"/>
      <c r="R148" s="38"/>
      <c r="S148" s="38">
        <f t="shared" si="83"/>
        <v>0</v>
      </c>
      <c r="T148" s="75"/>
      <c r="U148" s="39">
        <f t="shared" si="80"/>
        <v>0</v>
      </c>
      <c r="V148" s="73"/>
      <c r="W148" s="74"/>
      <c r="X148" s="75"/>
      <c r="Y148" s="75"/>
      <c r="Z148" s="75"/>
      <c r="AA148" s="75"/>
      <c r="AB148" s="75"/>
      <c r="AC148" s="38">
        <f t="shared" si="81"/>
        <v>0</v>
      </c>
      <c r="AD148" s="75"/>
      <c r="AE148" s="34">
        <f t="shared" si="82"/>
        <v>0</v>
      </c>
      <c r="AF148" s="65"/>
    </row>
    <row r="149" spans="1:32" ht="50.1" hidden="1" customHeight="1" outlineLevel="2" x14ac:dyDescent="0.4">
      <c r="A149" s="4"/>
      <c r="B149" s="69">
        <v>745</v>
      </c>
      <c r="C149" s="114"/>
      <c r="D149" s="71"/>
      <c r="E149" s="33"/>
      <c r="F149" s="33"/>
      <c r="G149" s="158">
        <f t="shared" si="75"/>
        <v>0</v>
      </c>
      <c r="H149" s="72">
        <f t="shared" si="76"/>
        <v>0</v>
      </c>
      <c r="I149" s="33">
        <f t="shared" si="77"/>
        <v>0</v>
      </c>
      <c r="J149" s="35">
        <f t="shared" si="78"/>
        <v>0</v>
      </c>
      <c r="K149" s="73"/>
      <c r="L149" s="74"/>
      <c r="M149" s="75"/>
      <c r="N149" s="75"/>
      <c r="O149" s="75"/>
      <c r="P149" s="75"/>
      <c r="Q149" s="75"/>
      <c r="R149" s="38"/>
      <c r="S149" s="38">
        <f t="shared" si="83"/>
        <v>0</v>
      </c>
      <c r="T149" s="75"/>
      <c r="U149" s="39">
        <f t="shared" si="80"/>
        <v>0</v>
      </c>
      <c r="V149" s="73"/>
      <c r="W149" s="74"/>
      <c r="X149" s="75"/>
      <c r="Y149" s="75"/>
      <c r="Z149" s="75"/>
      <c r="AA149" s="75"/>
      <c r="AB149" s="75"/>
      <c r="AC149" s="38">
        <f t="shared" si="81"/>
        <v>0</v>
      </c>
      <c r="AD149" s="75"/>
      <c r="AE149" s="34">
        <f t="shared" si="82"/>
        <v>0</v>
      </c>
      <c r="AF149" s="65"/>
    </row>
    <row r="150" spans="1:32" ht="50.1" hidden="1" customHeight="1" outlineLevel="2" x14ac:dyDescent="0.4">
      <c r="A150" s="4"/>
      <c r="B150" s="69">
        <v>745</v>
      </c>
      <c r="C150" s="114"/>
      <c r="D150" s="71"/>
      <c r="E150" s="33"/>
      <c r="F150" s="33"/>
      <c r="G150" s="158">
        <f t="shared" si="75"/>
        <v>0</v>
      </c>
      <c r="H150" s="72">
        <f t="shared" si="76"/>
        <v>0</v>
      </c>
      <c r="I150" s="33">
        <f t="shared" si="77"/>
        <v>0</v>
      </c>
      <c r="J150" s="35">
        <f t="shared" si="78"/>
        <v>0</v>
      </c>
      <c r="K150" s="73"/>
      <c r="L150" s="74"/>
      <c r="M150" s="75"/>
      <c r="N150" s="75"/>
      <c r="O150" s="75"/>
      <c r="P150" s="75"/>
      <c r="Q150" s="75"/>
      <c r="R150" s="38"/>
      <c r="S150" s="38">
        <f t="shared" si="83"/>
        <v>0</v>
      </c>
      <c r="T150" s="75"/>
      <c r="U150" s="39">
        <f t="shared" si="80"/>
        <v>0</v>
      </c>
      <c r="V150" s="73"/>
      <c r="W150" s="74"/>
      <c r="X150" s="75"/>
      <c r="Y150" s="75"/>
      <c r="Z150" s="75"/>
      <c r="AA150" s="75"/>
      <c r="AB150" s="75"/>
      <c r="AC150" s="38">
        <f t="shared" si="81"/>
        <v>0</v>
      </c>
      <c r="AD150" s="75"/>
      <c r="AE150" s="34">
        <f t="shared" si="82"/>
        <v>0</v>
      </c>
      <c r="AF150" s="65"/>
    </row>
    <row r="151" spans="1:32" ht="50.1" hidden="1" customHeight="1" outlineLevel="2" x14ac:dyDescent="0.4">
      <c r="A151" s="4"/>
      <c r="B151" s="69">
        <v>745</v>
      </c>
      <c r="C151" s="114"/>
      <c r="D151" s="71"/>
      <c r="E151" s="33"/>
      <c r="F151" s="33"/>
      <c r="G151" s="158">
        <f t="shared" si="75"/>
        <v>0</v>
      </c>
      <c r="H151" s="72">
        <f t="shared" si="76"/>
        <v>0</v>
      </c>
      <c r="I151" s="33">
        <f t="shared" si="77"/>
        <v>0</v>
      </c>
      <c r="J151" s="35">
        <f t="shared" si="78"/>
        <v>0</v>
      </c>
      <c r="K151" s="73"/>
      <c r="L151" s="74"/>
      <c r="M151" s="75"/>
      <c r="N151" s="75"/>
      <c r="O151" s="75"/>
      <c r="P151" s="75"/>
      <c r="Q151" s="75"/>
      <c r="R151" s="38"/>
      <c r="S151" s="38">
        <f t="shared" si="83"/>
        <v>0</v>
      </c>
      <c r="T151" s="75"/>
      <c r="U151" s="39">
        <f t="shared" si="80"/>
        <v>0</v>
      </c>
      <c r="V151" s="73"/>
      <c r="W151" s="74"/>
      <c r="X151" s="75"/>
      <c r="Y151" s="75"/>
      <c r="Z151" s="75"/>
      <c r="AA151" s="75"/>
      <c r="AB151" s="75"/>
      <c r="AC151" s="38">
        <f t="shared" si="81"/>
        <v>0</v>
      </c>
      <c r="AD151" s="75"/>
      <c r="AE151" s="34">
        <f t="shared" si="82"/>
        <v>0</v>
      </c>
      <c r="AF151" s="65"/>
    </row>
    <row r="152" spans="1:32" ht="50.1" hidden="1" customHeight="1" outlineLevel="2" x14ac:dyDescent="0.4">
      <c r="A152" s="4"/>
      <c r="B152" s="69">
        <v>745</v>
      </c>
      <c r="C152" s="114"/>
      <c r="D152" s="71"/>
      <c r="E152" s="33"/>
      <c r="F152" s="33"/>
      <c r="G152" s="158">
        <f t="shared" si="75"/>
        <v>0</v>
      </c>
      <c r="H152" s="72">
        <f t="shared" si="76"/>
        <v>0</v>
      </c>
      <c r="I152" s="33">
        <f t="shared" si="77"/>
        <v>0</v>
      </c>
      <c r="J152" s="35">
        <f t="shared" si="78"/>
        <v>0</v>
      </c>
      <c r="K152" s="73"/>
      <c r="L152" s="74"/>
      <c r="M152" s="75"/>
      <c r="N152" s="75"/>
      <c r="O152" s="75"/>
      <c r="P152" s="75"/>
      <c r="Q152" s="75"/>
      <c r="R152" s="38"/>
      <c r="S152" s="38">
        <f t="shared" si="83"/>
        <v>0</v>
      </c>
      <c r="T152" s="75"/>
      <c r="U152" s="39">
        <f t="shared" si="80"/>
        <v>0</v>
      </c>
      <c r="V152" s="73"/>
      <c r="W152" s="74"/>
      <c r="X152" s="75"/>
      <c r="Y152" s="75"/>
      <c r="Z152" s="75"/>
      <c r="AA152" s="75"/>
      <c r="AB152" s="75"/>
      <c r="AC152" s="38">
        <f t="shared" si="81"/>
        <v>0</v>
      </c>
      <c r="AD152" s="75"/>
      <c r="AE152" s="34">
        <f t="shared" si="82"/>
        <v>0</v>
      </c>
      <c r="AF152" s="65"/>
    </row>
    <row r="153" spans="1:32" ht="50.1" hidden="1" customHeight="1" outlineLevel="2" thickBot="1" x14ac:dyDescent="0.4">
      <c r="A153" s="4"/>
      <c r="B153" s="69">
        <v>745</v>
      </c>
      <c r="C153" s="114"/>
      <c r="D153" s="71"/>
      <c r="E153" s="33"/>
      <c r="F153" s="33"/>
      <c r="G153" s="158">
        <f t="shared" si="75"/>
        <v>0</v>
      </c>
      <c r="H153" s="72">
        <f t="shared" si="76"/>
        <v>0</v>
      </c>
      <c r="I153" s="33">
        <f t="shared" si="77"/>
        <v>0</v>
      </c>
      <c r="J153" s="35">
        <f t="shared" si="78"/>
        <v>0</v>
      </c>
      <c r="K153" s="73"/>
      <c r="L153" s="74"/>
      <c r="M153" s="75"/>
      <c r="N153" s="75"/>
      <c r="O153" s="75"/>
      <c r="P153" s="75"/>
      <c r="Q153" s="75"/>
      <c r="R153" s="38"/>
      <c r="S153" s="38">
        <f t="shared" si="83"/>
        <v>0</v>
      </c>
      <c r="T153" s="75"/>
      <c r="U153" s="39">
        <f t="shared" si="80"/>
        <v>0</v>
      </c>
      <c r="V153" s="73"/>
      <c r="W153" s="74"/>
      <c r="X153" s="75"/>
      <c r="Y153" s="75"/>
      <c r="Z153" s="75"/>
      <c r="AA153" s="75"/>
      <c r="AB153" s="75"/>
      <c r="AC153" s="38">
        <f t="shared" si="81"/>
        <v>0</v>
      </c>
      <c r="AD153" s="75"/>
      <c r="AE153" s="34">
        <f t="shared" si="82"/>
        <v>0</v>
      </c>
      <c r="AF153" s="65"/>
    </row>
    <row r="154" spans="1:32" ht="50.1" customHeight="1" outlineLevel="1" collapsed="1" thickBot="1" x14ac:dyDescent="0.4">
      <c r="A154" s="4"/>
      <c r="B154" s="54" t="s">
        <v>184</v>
      </c>
      <c r="C154" s="54"/>
      <c r="D154" s="55"/>
      <c r="E154" s="56">
        <f t="shared" ref="E154:AE154" si="84">SUBTOTAL(9,E119:E153)</f>
        <v>25348</v>
      </c>
      <c r="F154" s="56">
        <f t="shared" si="84"/>
        <v>14318</v>
      </c>
      <c r="G154" s="56">
        <f t="shared" si="84"/>
        <v>38818</v>
      </c>
      <c r="H154" s="56">
        <f t="shared" si="84"/>
        <v>16600</v>
      </c>
      <c r="I154" s="56">
        <f t="shared" si="84"/>
        <v>7900</v>
      </c>
      <c r="J154" s="57">
        <f t="shared" si="84"/>
        <v>24500</v>
      </c>
      <c r="K154" s="56">
        <f t="shared" si="84"/>
        <v>-129</v>
      </c>
      <c r="L154" s="56">
        <f t="shared" si="84"/>
        <v>16729</v>
      </c>
      <c r="M154" s="56">
        <f t="shared" si="84"/>
        <v>0</v>
      </c>
      <c r="N154" s="56">
        <f t="shared" si="84"/>
        <v>0</v>
      </c>
      <c r="O154" s="56">
        <f t="shared" si="84"/>
        <v>0</v>
      </c>
      <c r="P154" s="56">
        <f t="shared" si="84"/>
        <v>0</v>
      </c>
      <c r="Q154" s="56">
        <f t="shared" si="84"/>
        <v>0</v>
      </c>
      <c r="R154" s="56">
        <f t="shared" si="84"/>
        <v>0</v>
      </c>
      <c r="S154" s="56">
        <f t="shared" si="84"/>
        <v>16600</v>
      </c>
      <c r="T154" s="56">
        <f t="shared" si="84"/>
        <v>0</v>
      </c>
      <c r="U154" s="56">
        <f t="shared" si="84"/>
        <v>16600</v>
      </c>
      <c r="V154" s="56">
        <f t="shared" si="84"/>
        <v>0</v>
      </c>
      <c r="W154" s="56">
        <f t="shared" si="84"/>
        <v>7900</v>
      </c>
      <c r="X154" s="56">
        <f t="shared" si="84"/>
        <v>0</v>
      </c>
      <c r="Y154" s="56">
        <f t="shared" si="84"/>
        <v>0</v>
      </c>
      <c r="Z154" s="56">
        <f t="shared" si="84"/>
        <v>0</v>
      </c>
      <c r="AA154" s="56">
        <f t="shared" si="84"/>
        <v>0</v>
      </c>
      <c r="AB154" s="56">
        <f t="shared" si="84"/>
        <v>0</v>
      </c>
      <c r="AC154" s="56">
        <f t="shared" si="84"/>
        <v>7900</v>
      </c>
      <c r="AD154" s="56">
        <f t="shared" si="84"/>
        <v>0</v>
      </c>
      <c r="AE154" s="58">
        <f t="shared" si="84"/>
        <v>7900</v>
      </c>
      <c r="AF154" s="53"/>
    </row>
    <row r="155" spans="1:32" s="62" customFormat="1" ht="87" customHeight="1" outlineLevel="2" x14ac:dyDescent="0.35">
      <c r="A155" s="4">
        <v>3</v>
      </c>
      <c r="B155" s="29">
        <v>746</v>
      </c>
      <c r="C155" s="30">
        <v>3632</v>
      </c>
      <c r="D155" s="59" t="s">
        <v>185</v>
      </c>
      <c r="E155" s="60">
        <v>2071</v>
      </c>
      <c r="F155" s="60">
        <v>2071</v>
      </c>
      <c r="G155" s="60">
        <f>F155+J155</f>
        <v>2651</v>
      </c>
      <c r="H155" s="34">
        <f t="shared" ref="H155:H187" si="85">U155</f>
        <v>580</v>
      </c>
      <c r="I155" s="60">
        <f t="shared" ref="I155:I187" si="86">AE155</f>
        <v>0</v>
      </c>
      <c r="J155" s="35">
        <f>SUM(H155:I155)</f>
        <v>580</v>
      </c>
      <c r="K155" s="36"/>
      <c r="L155" s="37"/>
      <c r="M155" s="38"/>
      <c r="N155" s="38"/>
      <c r="O155" s="38"/>
      <c r="P155" s="38">
        <v>580</v>
      </c>
      <c r="Q155" s="38"/>
      <c r="R155" s="38"/>
      <c r="S155" s="38">
        <f t="shared" ref="S155:S187" si="87">SUM(K155:Q155)</f>
        <v>580</v>
      </c>
      <c r="T155" s="38"/>
      <c r="U155" s="39">
        <f t="shared" ref="U155:U187" si="88">SUM(S155:T155)</f>
        <v>580</v>
      </c>
      <c r="V155" s="36"/>
      <c r="W155" s="37"/>
      <c r="X155" s="38"/>
      <c r="Y155" s="38"/>
      <c r="Z155" s="38"/>
      <c r="AA155" s="38"/>
      <c r="AB155" s="38"/>
      <c r="AC155" s="38">
        <f t="shared" ref="AC155:AC187" si="89">SUM(V155:AB155)</f>
        <v>0</v>
      </c>
      <c r="AD155" s="38"/>
      <c r="AE155" s="34">
        <f t="shared" ref="AE155:AE187" si="90">SUM(AC155:AD155)</f>
        <v>0</v>
      </c>
      <c r="AF155" s="65" t="s">
        <v>186</v>
      </c>
    </row>
    <row r="156" spans="1:32" s="62" customFormat="1" ht="87" customHeight="1" outlineLevel="2" x14ac:dyDescent="0.35">
      <c r="A156" s="4">
        <v>3</v>
      </c>
      <c r="B156" s="29">
        <v>746</v>
      </c>
      <c r="C156" s="136">
        <v>4058</v>
      </c>
      <c r="D156" s="59" t="s">
        <v>187</v>
      </c>
      <c r="E156" s="60"/>
      <c r="F156" s="60"/>
      <c r="G156" s="60">
        <f>F156+J156</f>
        <v>3200</v>
      </c>
      <c r="H156" s="34">
        <f t="shared" si="85"/>
        <v>3200</v>
      </c>
      <c r="I156" s="60">
        <f t="shared" si="86"/>
        <v>0</v>
      </c>
      <c r="J156" s="35">
        <f>SUM(H156:I156)</f>
        <v>3200</v>
      </c>
      <c r="K156" s="36"/>
      <c r="L156" s="37"/>
      <c r="M156" s="38"/>
      <c r="N156" s="38"/>
      <c r="O156" s="38"/>
      <c r="P156" s="38"/>
      <c r="Q156" s="38"/>
      <c r="R156" s="38"/>
      <c r="S156" s="38">
        <f t="shared" si="87"/>
        <v>0</v>
      </c>
      <c r="T156" s="38">
        <v>3200</v>
      </c>
      <c r="U156" s="39">
        <f>SUM(R156:T156)</f>
        <v>3200</v>
      </c>
      <c r="V156" s="36"/>
      <c r="W156" s="37"/>
      <c r="X156" s="38"/>
      <c r="Y156" s="38"/>
      <c r="Z156" s="38"/>
      <c r="AA156" s="38"/>
      <c r="AB156" s="38"/>
      <c r="AC156" s="38">
        <f t="shared" si="89"/>
        <v>0</v>
      </c>
      <c r="AD156" s="38"/>
      <c r="AE156" s="34">
        <f t="shared" si="90"/>
        <v>0</v>
      </c>
      <c r="AF156" s="61" t="s">
        <v>188</v>
      </c>
    </row>
    <row r="157" spans="1:32" ht="87" customHeight="1" outlineLevel="2" x14ac:dyDescent="0.35">
      <c r="A157" s="4">
        <v>3</v>
      </c>
      <c r="B157" s="69">
        <v>746</v>
      </c>
      <c r="C157" s="70">
        <v>4059</v>
      </c>
      <c r="D157" s="71" t="s">
        <v>189</v>
      </c>
      <c r="E157" s="33"/>
      <c r="F157" s="33"/>
      <c r="G157" s="33">
        <f t="shared" ref="G157:G187" si="91">J157+F157</f>
        <v>3000</v>
      </c>
      <c r="H157" s="72">
        <f t="shared" si="85"/>
        <v>3000</v>
      </c>
      <c r="I157" s="33">
        <f t="shared" si="86"/>
        <v>0</v>
      </c>
      <c r="J157" s="35">
        <f t="shared" ref="J157:J187" si="92">SUM(H157:I157)</f>
        <v>3000</v>
      </c>
      <c r="K157" s="73"/>
      <c r="L157" s="74"/>
      <c r="M157" s="75"/>
      <c r="N157" s="75"/>
      <c r="O157" s="75"/>
      <c r="P157" s="75"/>
      <c r="Q157" s="75"/>
      <c r="R157" s="38">
        <v>3000</v>
      </c>
      <c r="S157" s="38">
        <f t="shared" si="87"/>
        <v>0</v>
      </c>
      <c r="T157" s="75"/>
      <c r="U157" s="39">
        <f>SUM(R157:T157)</f>
        <v>3000</v>
      </c>
      <c r="V157" s="73"/>
      <c r="W157" s="74"/>
      <c r="X157" s="75"/>
      <c r="Y157" s="75"/>
      <c r="Z157" s="75"/>
      <c r="AA157" s="75"/>
      <c r="AB157" s="75"/>
      <c r="AC157" s="38">
        <f t="shared" si="89"/>
        <v>0</v>
      </c>
      <c r="AD157" s="75"/>
      <c r="AE157" s="34">
        <f t="shared" si="90"/>
        <v>0</v>
      </c>
      <c r="AF157" s="65"/>
    </row>
    <row r="158" spans="1:32" ht="87" customHeight="1" outlineLevel="2" x14ac:dyDescent="0.35">
      <c r="A158" s="4">
        <v>9</v>
      </c>
      <c r="B158" s="69">
        <v>746</v>
      </c>
      <c r="C158" s="114">
        <v>3891</v>
      </c>
      <c r="D158" s="71" t="s">
        <v>190</v>
      </c>
      <c r="E158" s="33">
        <v>184</v>
      </c>
      <c r="F158" s="33">
        <v>184</v>
      </c>
      <c r="G158" s="33">
        <f t="shared" si="91"/>
        <v>288</v>
      </c>
      <c r="H158" s="72">
        <f t="shared" si="85"/>
        <v>104</v>
      </c>
      <c r="I158" s="33">
        <f t="shared" si="86"/>
        <v>0</v>
      </c>
      <c r="J158" s="35">
        <f t="shared" si="92"/>
        <v>104</v>
      </c>
      <c r="K158" s="73"/>
      <c r="L158" s="74"/>
      <c r="M158" s="75"/>
      <c r="N158" s="75"/>
      <c r="O158" s="75"/>
      <c r="P158" s="75">
        <v>104</v>
      </c>
      <c r="Q158" s="75"/>
      <c r="R158" s="38"/>
      <c r="S158" s="38">
        <f t="shared" si="87"/>
        <v>104</v>
      </c>
      <c r="T158" s="75"/>
      <c r="U158" s="39">
        <f t="shared" si="88"/>
        <v>104</v>
      </c>
      <c r="V158" s="73"/>
      <c r="W158" s="74"/>
      <c r="X158" s="75"/>
      <c r="Y158" s="75"/>
      <c r="Z158" s="75"/>
      <c r="AA158" s="75"/>
      <c r="AB158" s="75"/>
      <c r="AC158" s="38">
        <f t="shared" si="89"/>
        <v>0</v>
      </c>
      <c r="AD158" s="75"/>
      <c r="AE158" s="34">
        <f t="shared" si="90"/>
        <v>0</v>
      </c>
      <c r="AF158" s="65" t="s">
        <v>191</v>
      </c>
    </row>
    <row r="159" spans="1:32" s="62" customFormat="1" ht="87" customHeight="1" outlineLevel="2" x14ac:dyDescent="0.35">
      <c r="A159" s="4">
        <v>29</v>
      </c>
      <c r="B159" s="69">
        <v>746</v>
      </c>
      <c r="C159" s="114">
        <v>2932</v>
      </c>
      <c r="D159" s="71" t="s">
        <v>192</v>
      </c>
      <c r="E159" s="33">
        <v>900</v>
      </c>
      <c r="F159" s="33">
        <v>900</v>
      </c>
      <c r="G159" s="33">
        <f t="shared" si="91"/>
        <v>3900</v>
      </c>
      <c r="H159" s="72">
        <f t="shared" si="85"/>
        <v>3000</v>
      </c>
      <c r="I159" s="33">
        <f t="shared" si="86"/>
        <v>0</v>
      </c>
      <c r="J159" s="35">
        <f t="shared" si="92"/>
        <v>3000</v>
      </c>
      <c r="K159" s="73"/>
      <c r="L159" s="74"/>
      <c r="M159" s="75"/>
      <c r="N159" s="75"/>
      <c r="O159" s="75"/>
      <c r="P159" s="75"/>
      <c r="Q159" s="75"/>
      <c r="R159" s="38">
        <v>3000</v>
      </c>
      <c r="S159" s="38">
        <f t="shared" si="87"/>
        <v>0</v>
      </c>
      <c r="T159" s="75"/>
      <c r="U159" s="39">
        <f>SUM(R159:T159)</f>
        <v>3000</v>
      </c>
      <c r="V159" s="73"/>
      <c r="W159" s="74"/>
      <c r="X159" s="75"/>
      <c r="Y159" s="75"/>
      <c r="Z159" s="75"/>
      <c r="AA159" s="75"/>
      <c r="AB159" s="75"/>
      <c r="AC159" s="38">
        <f t="shared" si="89"/>
        <v>0</v>
      </c>
      <c r="AD159" s="75"/>
      <c r="AE159" s="34">
        <f t="shared" si="90"/>
        <v>0</v>
      </c>
      <c r="AF159" s="65"/>
    </row>
    <row r="160" spans="1:32" ht="50.1" customHeight="1" outlineLevel="2" x14ac:dyDescent="0.35">
      <c r="A160" s="4">
        <v>3</v>
      </c>
      <c r="B160" s="69">
        <v>746</v>
      </c>
      <c r="C160" s="114">
        <v>3471</v>
      </c>
      <c r="D160" s="71" t="s">
        <v>193</v>
      </c>
      <c r="E160" s="33">
        <v>2650</v>
      </c>
      <c r="F160" s="33">
        <v>2650</v>
      </c>
      <c r="G160" s="33">
        <f t="shared" si="91"/>
        <v>2750</v>
      </c>
      <c r="H160" s="72">
        <f t="shared" si="85"/>
        <v>100</v>
      </c>
      <c r="I160" s="33">
        <f t="shared" si="86"/>
        <v>0</v>
      </c>
      <c r="J160" s="35">
        <f t="shared" si="92"/>
        <v>100</v>
      </c>
      <c r="K160" s="73"/>
      <c r="L160" s="74"/>
      <c r="M160" s="75"/>
      <c r="N160" s="75"/>
      <c r="O160" s="75"/>
      <c r="P160" s="75">
        <v>100</v>
      </c>
      <c r="Q160" s="75"/>
      <c r="R160" s="38"/>
      <c r="S160" s="38">
        <f t="shared" si="87"/>
        <v>100</v>
      </c>
      <c r="T160" s="75"/>
      <c r="U160" s="39">
        <f t="shared" si="88"/>
        <v>100</v>
      </c>
      <c r="V160" s="73"/>
      <c r="W160" s="74"/>
      <c r="X160" s="75"/>
      <c r="Y160" s="75"/>
      <c r="Z160" s="75"/>
      <c r="AA160" s="75"/>
      <c r="AB160" s="75"/>
      <c r="AC160" s="38">
        <f t="shared" si="89"/>
        <v>0</v>
      </c>
      <c r="AD160" s="75"/>
      <c r="AE160" s="34">
        <f t="shared" si="90"/>
        <v>0</v>
      </c>
      <c r="AF160" s="53"/>
    </row>
    <row r="161" spans="1:32" ht="50.1" customHeight="1" outlineLevel="2" x14ac:dyDescent="0.35">
      <c r="A161" s="4">
        <v>3</v>
      </c>
      <c r="B161" s="69">
        <v>746</v>
      </c>
      <c r="C161" s="114">
        <v>3474</v>
      </c>
      <c r="D161" s="71" t="s">
        <v>194</v>
      </c>
      <c r="E161" s="33">
        <v>4800</v>
      </c>
      <c r="F161" s="33">
        <v>3100</v>
      </c>
      <c r="G161" s="33">
        <f t="shared" si="91"/>
        <v>3400</v>
      </c>
      <c r="H161" s="72">
        <f t="shared" si="85"/>
        <v>300</v>
      </c>
      <c r="I161" s="33">
        <f t="shared" si="86"/>
        <v>0</v>
      </c>
      <c r="J161" s="35">
        <f t="shared" si="92"/>
        <v>300</v>
      </c>
      <c r="K161" s="73"/>
      <c r="L161" s="74"/>
      <c r="M161" s="75"/>
      <c r="N161" s="75"/>
      <c r="O161" s="75"/>
      <c r="P161" s="75">
        <v>300</v>
      </c>
      <c r="Q161" s="75"/>
      <c r="R161" s="38"/>
      <c r="S161" s="38">
        <f t="shared" si="87"/>
        <v>300</v>
      </c>
      <c r="T161" s="75"/>
      <c r="U161" s="39">
        <f t="shared" si="88"/>
        <v>300</v>
      </c>
      <c r="V161" s="73"/>
      <c r="W161" s="74"/>
      <c r="X161" s="75"/>
      <c r="Y161" s="75"/>
      <c r="Z161" s="75"/>
      <c r="AA161" s="75"/>
      <c r="AB161" s="75"/>
      <c r="AC161" s="38">
        <f t="shared" si="89"/>
        <v>0</v>
      </c>
      <c r="AD161" s="75"/>
      <c r="AE161" s="34">
        <f t="shared" si="90"/>
        <v>0</v>
      </c>
      <c r="AF161" s="53"/>
    </row>
    <row r="162" spans="1:32" ht="50.1" customHeight="1" outlineLevel="2" x14ac:dyDescent="0.35">
      <c r="A162" s="4">
        <v>3</v>
      </c>
      <c r="B162" s="69">
        <v>746</v>
      </c>
      <c r="C162" s="114">
        <v>3399</v>
      </c>
      <c r="D162" s="71" t="s">
        <v>195</v>
      </c>
      <c r="E162" s="33">
        <v>1800</v>
      </c>
      <c r="F162" s="33">
        <v>1300</v>
      </c>
      <c r="G162" s="33">
        <f t="shared" si="91"/>
        <v>1700</v>
      </c>
      <c r="H162" s="72">
        <f t="shared" si="85"/>
        <v>400</v>
      </c>
      <c r="I162" s="33">
        <f t="shared" si="86"/>
        <v>0</v>
      </c>
      <c r="J162" s="35">
        <f t="shared" si="92"/>
        <v>400</v>
      </c>
      <c r="K162" s="73"/>
      <c r="L162" s="74"/>
      <c r="M162" s="75"/>
      <c r="N162" s="75"/>
      <c r="O162" s="75"/>
      <c r="P162" s="75">
        <v>400</v>
      </c>
      <c r="Q162" s="75"/>
      <c r="R162" s="38"/>
      <c r="S162" s="38">
        <f t="shared" si="87"/>
        <v>400</v>
      </c>
      <c r="T162" s="75"/>
      <c r="U162" s="39">
        <f t="shared" si="88"/>
        <v>400</v>
      </c>
      <c r="V162" s="73"/>
      <c r="W162" s="74"/>
      <c r="X162" s="75"/>
      <c r="Y162" s="75"/>
      <c r="Z162" s="75"/>
      <c r="AA162" s="75"/>
      <c r="AB162" s="75"/>
      <c r="AC162" s="38">
        <f t="shared" si="89"/>
        <v>0</v>
      </c>
      <c r="AD162" s="75"/>
      <c r="AE162" s="34">
        <f t="shared" si="90"/>
        <v>0</v>
      </c>
      <c r="AF162" s="53"/>
    </row>
    <row r="163" spans="1:32" ht="50.1" customHeight="1" outlineLevel="2" x14ac:dyDescent="0.35">
      <c r="A163" s="4">
        <v>3</v>
      </c>
      <c r="B163" s="69">
        <v>746</v>
      </c>
      <c r="C163" s="114">
        <v>3539</v>
      </c>
      <c r="D163" s="71" t="s">
        <v>196</v>
      </c>
      <c r="E163" s="33">
        <v>1550</v>
      </c>
      <c r="F163" s="33">
        <v>1550</v>
      </c>
      <c r="G163" s="33">
        <f t="shared" si="91"/>
        <v>1950</v>
      </c>
      <c r="H163" s="72">
        <f t="shared" si="85"/>
        <v>400</v>
      </c>
      <c r="I163" s="33">
        <f t="shared" si="86"/>
        <v>0</v>
      </c>
      <c r="J163" s="35">
        <f t="shared" si="92"/>
        <v>400</v>
      </c>
      <c r="K163" s="73"/>
      <c r="L163" s="74"/>
      <c r="M163" s="75"/>
      <c r="N163" s="75"/>
      <c r="O163" s="75"/>
      <c r="P163" s="75">
        <v>400</v>
      </c>
      <c r="Q163" s="75"/>
      <c r="R163" s="38"/>
      <c r="S163" s="38">
        <f t="shared" si="87"/>
        <v>400</v>
      </c>
      <c r="T163" s="75"/>
      <c r="U163" s="39">
        <f t="shared" si="88"/>
        <v>400</v>
      </c>
      <c r="V163" s="73"/>
      <c r="W163" s="74"/>
      <c r="X163" s="75"/>
      <c r="Y163" s="75"/>
      <c r="Z163" s="75"/>
      <c r="AA163" s="75"/>
      <c r="AB163" s="75"/>
      <c r="AC163" s="38">
        <f t="shared" si="89"/>
        <v>0</v>
      </c>
      <c r="AD163" s="75"/>
      <c r="AE163" s="34">
        <f t="shared" si="90"/>
        <v>0</v>
      </c>
      <c r="AF163" s="53"/>
    </row>
    <row r="164" spans="1:32" ht="50.1" customHeight="1" outlineLevel="2" x14ac:dyDescent="0.35">
      <c r="A164" s="4">
        <v>3</v>
      </c>
      <c r="B164" s="69">
        <v>746</v>
      </c>
      <c r="C164" s="114">
        <v>3254</v>
      </c>
      <c r="D164" s="71" t="s">
        <v>197</v>
      </c>
      <c r="E164" s="33">
        <v>10544</v>
      </c>
      <c r="F164" s="33">
        <v>10033.200000000001</v>
      </c>
      <c r="G164" s="33">
        <f t="shared" si="91"/>
        <v>10683.2</v>
      </c>
      <c r="H164" s="72">
        <f t="shared" si="85"/>
        <v>650</v>
      </c>
      <c r="I164" s="33">
        <f t="shared" si="86"/>
        <v>0</v>
      </c>
      <c r="J164" s="35">
        <f t="shared" si="92"/>
        <v>650</v>
      </c>
      <c r="K164" s="73"/>
      <c r="L164" s="74"/>
      <c r="M164" s="75"/>
      <c r="N164" s="75"/>
      <c r="O164" s="75"/>
      <c r="P164" s="75">
        <v>650</v>
      </c>
      <c r="Q164" s="75"/>
      <c r="R164" s="38"/>
      <c r="S164" s="38">
        <f t="shared" si="87"/>
        <v>650</v>
      </c>
      <c r="T164" s="75"/>
      <c r="U164" s="39">
        <f t="shared" si="88"/>
        <v>650</v>
      </c>
      <c r="V164" s="73"/>
      <c r="W164" s="74"/>
      <c r="X164" s="75"/>
      <c r="Y164" s="75"/>
      <c r="Z164" s="75"/>
      <c r="AA164" s="75"/>
      <c r="AB164" s="75"/>
      <c r="AC164" s="38">
        <f t="shared" si="89"/>
        <v>0</v>
      </c>
      <c r="AD164" s="75"/>
      <c r="AE164" s="34">
        <f t="shared" si="90"/>
        <v>0</v>
      </c>
      <c r="AF164" s="53"/>
    </row>
    <row r="165" spans="1:32" ht="50.1" customHeight="1" outlineLevel="2" x14ac:dyDescent="0.35">
      <c r="A165" s="4">
        <v>3</v>
      </c>
      <c r="B165" s="69">
        <v>746</v>
      </c>
      <c r="C165" s="114">
        <v>3067</v>
      </c>
      <c r="D165" s="71" t="s">
        <v>198</v>
      </c>
      <c r="E165" s="33">
        <v>13577</v>
      </c>
      <c r="F165" s="33">
        <v>10308.396000000001</v>
      </c>
      <c r="G165" s="33">
        <f t="shared" si="91"/>
        <v>10908.396000000001</v>
      </c>
      <c r="H165" s="72">
        <f t="shared" si="85"/>
        <v>600</v>
      </c>
      <c r="I165" s="33">
        <f t="shared" si="86"/>
        <v>0</v>
      </c>
      <c r="J165" s="35">
        <f t="shared" si="92"/>
        <v>600</v>
      </c>
      <c r="K165" s="73"/>
      <c r="L165" s="74"/>
      <c r="M165" s="75"/>
      <c r="N165" s="75"/>
      <c r="O165" s="75"/>
      <c r="P165" s="75">
        <v>600</v>
      </c>
      <c r="Q165" s="75"/>
      <c r="R165" s="38"/>
      <c r="S165" s="38">
        <f t="shared" si="87"/>
        <v>600</v>
      </c>
      <c r="T165" s="75"/>
      <c r="U165" s="39">
        <f t="shared" si="88"/>
        <v>600</v>
      </c>
      <c r="V165" s="73"/>
      <c r="W165" s="74"/>
      <c r="X165" s="75"/>
      <c r="Y165" s="75"/>
      <c r="Z165" s="75"/>
      <c r="AA165" s="75"/>
      <c r="AB165" s="75"/>
      <c r="AC165" s="38">
        <f t="shared" si="89"/>
        <v>0</v>
      </c>
      <c r="AD165" s="75"/>
      <c r="AE165" s="34">
        <f t="shared" si="90"/>
        <v>0</v>
      </c>
      <c r="AF165" s="53"/>
    </row>
    <row r="166" spans="1:32" ht="50.1" customHeight="1" outlineLevel="2" x14ac:dyDescent="0.35">
      <c r="A166" s="4">
        <v>3</v>
      </c>
      <c r="B166" s="69">
        <v>746</v>
      </c>
      <c r="C166" s="114">
        <v>3068</v>
      </c>
      <c r="D166" s="71" t="s">
        <v>199</v>
      </c>
      <c r="E166" s="33">
        <v>500</v>
      </c>
      <c r="F166" s="33">
        <v>500</v>
      </c>
      <c r="G166" s="33">
        <f t="shared" si="91"/>
        <v>600</v>
      </c>
      <c r="H166" s="72">
        <f t="shared" si="85"/>
        <v>100</v>
      </c>
      <c r="I166" s="33">
        <f t="shared" si="86"/>
        <v>0</v>
      </c>
      <c r="J166" s="35">
        <f t="shared" si="92"/>
        <v>100</v>
      </c>
      <c r="K166" s="73"/>
      <c r="L166" s="74"/>
      <c r="M166" s="75"/>
      <c r="N166" s="75"/>
      <c r="O166" s="75"/>
      <c r="P166" s="75">
        <v>100</v>
      </c>
      <c r="Q166" s="75"/>
      <c r="R166" s="38"/>
      <c r="S166" s="38">
        <f t="shared" si="87"/>
        <v>100</v>
      </c>
      <c r="T166" s="75"/>
      <c r="U166" s="39">
        <f t="shared" si="88"/>
        <v>100</v>
      </c>
      <c r="V166" s="73"/>
      <c r="W166" s="74"/>
      <c r="X166" s="75"/>
      <c r="Y166" s="75"/>
      <c r="Z166" s="75"/>
      <c r="AA166" s="75"/>
      <c r="AB166" s="75"/>
      <c r="AC166" s="38">
        <f t="shared" si="89"/>
        <v>0</v>
      </c>
      <c r="AD166" s="75"/>
      <c r="AE166" s="34">
        <f t="shared" si="90"/>
        <v>0</v>
      </c>
      <c r="AF166" s="65"/>
    </row>
    <row r="167" spans="1:32" ht="50.1" customHeight="1" outlineLevel="2" x14ac:dyDescent="0.35">
      <c r="A167" s="4">
        <v>3</v>
      </c>
      <c r="B167" s="69">
        <v>746</v>
      </c>
      <c r="C167" s="114">
        <v>3352</v>
      </c>
      <c r="D167" s="71" t="s">
        <v>200</v>
      </c>
      <c r="E167" s="33">
        <v>500</v>
      </c>
      <c r="F167" s="33">
        <v>300</v>
      </c>
      <c r="G167" s="33">
        <f t="shared" si="91"/>
        <v>400</v>
      </c>
      <c r="H167" s="72">
        <f t="shared" si="85"/>
        <v>100</v>
      </c>
      <c r="I167" s="33">
        <f t="shared" si="86"/>
        <v>0</v>
      </c>
      <c r="J167" s="35">
        <f t="shared" si="92"/>
        <v>100</v>
      </c>
      <c r="K167" s="73"/>
      <c r="L167" s="74"/>
      <c r="M167" s="75"/>
      <c r="N167" s="75"/>
      <c r="O167" s="75"/>
      <c r="P167" s="75">
        <v>100</v>
      </c>
      <c r="Q167" s="75"/>
      <c r="R167" s="38"/>
      <c r="S167" s="38">
        <f t="shared" si="87"/>
        <v>100</v>
      </c>
      <c r="T167" s="75"/>
      <c r="U167" s="39">
        <f t="shared" si="88"/>
        <v>100</v>
      </c>
      <c r="V167" s="73"/>
      <c r="W167" s="74"/>
      <c r="X167" s="75"/>
      <c r="Y167" s="75"/>
      <c r="Z167" s="75"/>
      <c r="AA167" s="75"/>
      <c r="AB167" s="75"/>
      <c r="AC167" s="38">
        <f t="shared" si="89"/>
        <v>0</v>
      </c>
      <c r="AD167" s="75"/>
      <c r="AE167" s="34">
        <f t="shared" si="90"/>
        <v>0</v>
      </c>
      <c r="AF167" s="65"/>
    </row>
    <row r="168" spans="1:32" ht="50.1" customHeight="1" outlineLevel="2" x14ac:dyDescent="0.35">
      <c r="A168" s="4">
        <v>3</v>
      </c>
      <c r="B168" s="69">
        <v>746</v>
      </c>
      <c r="C168" s="114">
        <v>3353</v>
      </c>
      <c r="D168" s="71" t="s">
        <v>201</v>
      </c>
      <c r="E168" s="33">
        <v>1050</v>
      </c>
      <c r="F168" s="33">
        <v>1050</v>
      </c>
      <c r="G168" s="33">
        <f t="shared" si="91"/>
        <v>1250</v>
      </c>
      <c r="H168" s="72">
        <f t="shared" si="85"/>
        <v>200</v>
      </c>
      <c r="I168" s="33">
        <f t="shared" si="86"/>
        <v>0</v>
      </c>
      <c r="J168" s="35">
        <f t="shared" si="92"/>
        <v>200</v>
      </c>
      <c r="K168" s="73"/>
      <c r="L168" s="74"/>
      <c r="M168" s="75"/>
      <c r="N168" s="75"/>
      <c r="O168" s="75"/>
      <c r="P168" s="75">
        <v>200</v>
      </c>
      <c r="Q168" s="75"/>
      <c r="R168" s="38"/>
      <c r="S168" s="38">
        <f t="shared" si="87"/>
        <v>200</v>
      </c>
      <c r="T168" s="75"/>
      <c r="U168" s="39">
        <f t="shared" si="88"/>
        <v>200</v>
      </c>
      <c r="V168" s="73"/>
      <c r="W168" s="74"/>
      <c r="X168" s="75"/>
      <c r="Y168" s="75"/>
      <c r="Z168" s="75"/>
      <c r="AA168" s="75"/>
      <c r="AB168" s="75"/>
      <c r="AC168" s="38">
        <f t="shared" si="89"/>
        <v>0</v>
      </c>
      <c r="AD168" s="75"/>
      <c r="AE168" s="34">
        <f t="shared" si="90"/>
        <v>0</v>
      </c>
      <c r="AF168" s="53"/>
    </row>
    <row r="169" spans="1:32" ht="50.1" customHeight="1" outlineLevel="2" x14ac:dyDescent="0.35">
      <c r="A169" s="4">
        <v>3</v>
      </c>
      <c r="B169" s="69">
        <v>746</v>
      </c>
      <c r="C169" s="114">
        <v>2919</v>
      </c>
      <c r="D169" s="71" t="s">
        <v>202</v>
      </c>
      <c r="E169" s="33">
        <v>2458</v>
      </c>
      <c r="F169" s="33">
        <v>2458</v>
      </c>
      <c r="G169" s="33">
        <f t="shared" si="91"/>
        <v>2758</v>
      </c>
      <c r="H169" s="72">
        <f t="shared" si="85"/>
        <v>300</v>
      </c>
      <c r="I169" s="33">
        <f t="shared" si="86"/>
        <v>0</v>
      </c>
      <c r="J169" s="35">
        <f t="shared" si="92"/>
        <v>300</v>
      </c>
      <c r="K169" s="73"/>
      <c r="L169" s="74"/>
      <c r="M169" s="75"/>
      <c r="N169" s="75"/>
      <c r="O169" s="75"/>
      <c r="P169" s="75">
        <v>300</v>
      </c>
      <c r="Q169" s="75"/>
      <c r="R169" s="38"/>
      <c r="S169" s="38">
        <f t="shared" si="87"/>
        <v>300</v>
      </c>
      <c r="T169" s="75"/>
      <c r="U169" s="39">
        <f t="shared" si="88"/>
        <v>300</v>
      </c>
      <c r="V169" s="73"/>
      <c r="W169" s="74"/>
      <c r="X169" s="75"/>
      <c r="Y169" s="75"/>
      <c r="Z169" s="75"/>
      <c r="AA169" s="75"/>
      <c r="AB169" s="75"/>
      <c r="AC169" s="38">
        <f t="shared" si="89"/>
        <v>0</v>
      </c>
      <c r="AD169" s="75"/>
      <c r="AE169" s="34">
        <f t="shared" si="90"/>
        <v>0</v>
      </c>
      <c r="AF169" s="53"/>
    </row>
    <row r="170" spans="1:32" ht="50.1" customHeight="1" outlineLevel="2" x14ac:dyDescent="0.35">
      <c r="A170" s="4">
        <v>3</v>
      </c>
      <c r="B170" s="69">
        <v>746</v>
      </c>
      <c r="C170" s="114">
        <v>3749</v>
      </c>
      <c r="D170" s="71" t="s">
        <v>203</v>
      </c>
      <c r="E170" s="33">
        <v>2500</v>
      </c>
      <c r="F170" s="33">
        <v>600</v>
      </c>
      <c r="G170" s="33">
        <f t="shared" si="91"/>
        <v>1100</v>
      </c>
      <c r="H170" s="72">
        <f t="shared" si="85"/>
        <v>500</v>
      </c>
      <c r="I170" s="33">
        <f t="shared" si="86"/>
        <v>0</v>
      </c>
      <c r="J170" s="35">
        <f t="shared" si="92"/>
        <v>500</v>
      </c>
      <c r="K170" s="73"/>
      <c r="L170" s="74"/>
      <c r="M170" s="75"/>
      <c r="N170" s="75"/>
      <c r="O170" s="75"/>
      <c r="P170" s="75">
        <v>500</v>
      </c>
      <c r="Q170" s="75"/>
      <c r="R170" s="38"/>
      <c r="S170" s="38">
        <f t="shared" si="87"/>
        <v>500</v>
      </c>
      <c r="T170" s="75"/>
      <c r="U170" s="39">
        <f t="shared" si="88"/>
        <v>500</v>
      </c>
      <c r="V170" s="73"/>
      <c r="W170" s="74"/>
      <c r="X170" s="75"/>
      <c r="Y170" s="75"/>
      <c r="Z170" s="75"/>
      <c r="AA170" s="75"/>
      <c r="AB170" s="75"/>
      <c r="AC170" s="38">
        <f t="shared" si="89"/>
        <v>0</v>
      </c>
      <c r="AD170" s="75"/>
      <c r="AE170" s="34">
        <f t="shared" si="90"/>
        <v>0</v>
      </c>
      <c r="AF170" s="53"/>
    </row>
    <row r="171" spans="1:32" ht="50.1" customHeight="1" outlineLevel="2" x14ac:dyDescent="0.35">
      <c r="A171" s="4">
        <v>3</v>
      </c>
      <c r="B171" s="69">
        <v>746</v>
      </c>
      <c r="C171" s="114">
        <v>3752</v>
      </c>
      <c r="D171" s="71" t="s">
        <v>204</v>
      </c>
      <c r="E171" s="33">
        <v>3300</v>
      </c>
      <c r="F171" s="33">
        <v>2300</v>
      </c>
      <c r="G171" s="33">
        <f t="shared" si="91"/>
        <v>2900</v>
      </c>
      <c r="H171" s="72">
        <f t="shared" si="85"/>
        <v>600</v>
      </c>
      <c r="I171" s="33">
        <f t="shared" si="86"/>
        <v>0</v>
      </c>
      <c r="J171" s="35">
        <f t="shared" si="92"/>
        <v>600</v>
      </c>
      <c r="K171" s="73">
        <v>559</v>
      </c>
      <c r="L171" s="74"/>
      <c r="M171" s="75"/>
      <c r="N171" s="75"/>
      <c r="O171" s="75"/>
      <c r="P171" s="75">
        <v>41</v>
      </c>
      <c r="Q171" s="75"/>
      <c r="R171" s="38"/>
      <c r="S171" s="38">
        <f t="shared" si="87"/>
        <v>600</v>
      </c>
      <c r="T171" s="75"/>
      <c r="U171" s="39">
        <f t="shared" si="88"/>
        <v>600</v>
      </c>
      <c r="V171" s="73"/>
      <c r="W171" s="74"/>
      <c r="X171" s="75"/>
      <c r="Y171" s="75"/>
      <c r="Z171" s="75"/>
      <c r="AA171" s="75"/>
      <c r="AB171" s="75"/>
      <c r="AC171" s="38">
        <f t="shared" si="89"/>
        <v>0</v>
      </c>
      <c r="AD171" s="75"/>
      <c r="AE171" s="34">
        <f t="shared" si="90"/>
        <v>0</v>
      </c>
      <c r="AF171" s="65"/>
    </row>
    <row r="172" spans="1:32" ht="50.1" customHeight="1" outlineLevel="2" x14ac:dyDescent="0.35">
      <c r="A172" s="4">
        <v>3</v>
      </c>
      <c r="B172" s="69">
        <v>746</v>
      </c>
      <c r="C172" s="114">
        <v>3753</v>
      </c>
      <c r="D172" s="71" t="s">
        <v>205</v>
      </c>
      <c r="E172" s="33">
        <v>1862</v>
      </c>
      <c r="F172" s="33">
        <v>1862</v>
      </c>
      <c r="G172" s="33">
        <f t="shared" si="91"/>
        <v>2212</v>
      </c>
      <c r="H172" s="72">
        <f t="shared" si="85"/>
        <v>350</v>
      </c>
      <c r="I172" s="33">
        <f t="shared" si="86"/>
        <v>0</v>
      </c>
      <c r="J172" s="35">
        <f t="shared" si="92"/>
        <v>350</v>
      </c>
      <c r="K172" s="73"/>
      <c r="L172" s="74"/>
      <c r="M172" s="75"/>
      <c r="N172" s="75"/>
      <c r="O172" s="75"/>
      <c r="P172" s="75">
        <v>350</v>
      </c>
      <c r="Q172" s="75"/>
      <c r="R172" s="38"/>
      <c r="S172" s="38">
        <f t="shared" si="87"/>
        <v>350</v>
      </c>
      <c r="T172" s="75"/>
      <c r="U172" s="39">
        <f t="shared" si="88"/>
        <v>350</v>
      </c>
      <c r="V172" s="73"/>
      <c r="W172" s="74"/>
      <c r="X172" s="75"/>
      <c r="Y172" s="75"/>
      <c r="Z172" s="75"/>
      <c r="AA172" s="75"/>
      <c r="AB172" s="75"/>
      <c r="AC172" s="38">
        <f t="shared" si="89"/>
        <v>0</v>
      </c>
      <c r="AD172" s="75"/>
      <c r="AE172" s="34">
        <f t="shared" si="90"/>
        <v>0</v>
      </c>
      <c r="AF172" s="65"/>
    </row>
    <row r="173" spans="1:32" ht="50.1" customHeight="1" outlineLevel="2" thickBot="1" x14ac:dyDescent="0.4">
      <c r="A173" s="4">
        <v>3</v>
      </c>
      <c r="B173" s="69">
        <v>746</v>
      </c>
      <c r="C173" s="114">
        <v>3828</v>
      </c>
      <c r="D173" s="71" t="s">
        <v>206</v>
      </c>
      <c r="E173" s="33">
        <v>500</v>
      </c>
      <c r="F173" s="33">
        <v>500</v>
      </c>
      <c r="G173" s="33">
        <f t="shared" si="91"/>
        <v>1000</v>
      </c>
      <c r="H173" s="72">
        <f t="shared" si="85"/>
        <v>500</v>
      </c>
      <c r="I173" s="33">
        <f t="shared" si="86"/>
        <v>0</v>
      </c>
      <c r="J173" s="35">
        <f t="shared" si="92"/>
        <v>500</v>
      </c>
      <c r="K173" s="73"/>
      <c r="L173" s="74"/>
      <c r="M173" s="75"/>
      <c r="N173" s="75"/>
      <c r="O173" s="75"/>
      <c r="P173" s="75">
        <v>500</v>
      </c>
      <c r="Q173" s="75"/>
      <c r="R173" s="38"/>
      <c r="S173" s="38">
        <f t="shared" si="87"/>
        <v>500</v>
      </c>
      <c r="T173" s="75"/>
      <c r="U173" s="39">
        <f t="shared" si="88"/>
        <v>500</v>
      </c>
      <c r="V173" s="73"/>
      <c r="W173" s="74"/>
      <c r="X173" s="75"/>
      <c r="Y173" s="75"/>
      <c r="Z173" s="75"/>
      <c r="AA173" s="75"/>
      <c r="AB173" s="75"/>
      <c r="AC173" s="38">
        <f t="shared" si="89"/>
        <v>0</v>
      </c>
      <c r="AD173" s="75"/>
      <c r="AE173" s="34">
        <f t="shared" si="90"/>
        <v>0</v>
      </c>
      <c r="AF173" s="65"/>
    </row>
    <row r="174" spans="1:32" ht="50.1" hidden="1" customHeight="1" outlineLevel="2" x14ac:dyDescent="0.4">
      <c r="A174" s="4"/>
      <c r="B174" s="69">
        <v>746</v>
      </c>
      <c r="C174" s="114"/>
      <c r="D174" s="71"/>
      <c r="E174" s="33"/>
      <c r="F174" s="33"/>
      <c r="G174" s="33">
        <f t="shared" si="91"/>
        <v>0</v>
      </c>
      <c r="H174" s="72">
        <f t="shared" si="85"/>
        <v>0</v>
      </c>
      <c r="I174" s="33">
        <f t="shared" si="86"/>
        <v>0</v>
      </c>
      <c r="J174" s="35">
        <f t="shared" si="92"/>
        <v>0</v>
      </c>
      <c r="K174" s="73"/>
      <c r="L174" s="74"/>
      <c r="M174" s="75"/>
      <c r="N174" s="75"/>
      <c r="O174" s="75"/>
      <c r="P174" s="75"/>
      <c r="Q174" s="75"/>
      <c r="R174" s="38"/>
      <c r="S174" s="38">
        <f t="shared" si="87"/>
        <v>0</v>
      </c>
      <c r="T174" s="75"/>
      <c r="U174" s="39">
        <f t="shared" si="88"/>
        <v>0</v>
      </c>
      <c r="V174" s="73"/>
      <c r="W174" s="74"/>
      <c r="X174" s="75"/>
      <c r="Y174" s="75"/>
      <c r="Z174" s="75"/>
      <c r="AA174" s="75"/>
      <c r="AB174" s="75"/>
      <c r="AC174" s="38">
        <f t="shared" si="89"/>
        <v>0</v>
      </c>
      <c r="AD174" s="75"/>
      <c r="AE174" s="34">
        <f t="shared" si="90"/>
        <v>0</v>
      </c>
      <c r="AF174" s="53"/>
    </row>
    <row r="175" spans="1:32" ht="50.1" hidden="1" customHeight="1" outlineLevel="2" x14ac:dyDescent="0.4">
      <c r="A175" s="4"/>
      <c r="B175" s="69">
        <v>746</v>
      </c>
      <c r="C175" s="114"/>
      <c r="D175" s="71"/>
      <c r="E175" s="33"/>
      <c r="F175" s="33"/>
      <c r="G175" s="33">
        <f t="shared" si="91"/>
        <v>0</v>
      </c>
      <c r="H175" s="72">
        <f t="shared" si="85"/>
        <v>0</v>
      </c>
      <c r="I175" s="33">
        <f t="shared" si="86"/>
        <v>0</v>
      </c>
      <c r="J175" s="35">
        <f t="shared" si="92"/>
        <v>0</v>
      </c>
      <c r="K175" s="73"/>
      <c r="L175" s="74"/>
      <c r="M175" s="75"/>
      <c r="N175" s="75"/>
      <c r="O175" s="75"/>
      <c r="P175" s="75"/>
      <c r="Q175" s="75"/>
      <c r="R175" s="38"/>
      <c r="S175" s="38">
        <f t="shared" si="87"/>
        <v>0</v>
      </c>
      <c r="T175" s="75"/>
      <c r="U175" s="39">
        <f t="shared" si="88"/>
        <v>0</v>
      </c>
      <c r="V175" s="73"/>
      <c r="W175" s="74"/>
      <c r="X175" s="75"/>
      <c r="Y175" s="75"/>
      <c r="Z175" s="75"/>
      <c r="AA175" s="75"/>
      <c r="AB175" s="75"/>
      <c r="AC175" s="38">
        <f t="shared" si="89"/>
        <v>0</v>
      </c>
      <c r="AD175" s="75"/>
      <c r="AE175" s="34">
        <f t="shared" si="90"/>
        <v>0</v>
      </c>
      <c r="AF175" s="65"/>
    </row>
    <row r="176" spans="1:32" ht="50.1" hidden="1" customHeight="1" outlineLevel="2" x14ac:dyDescent="0.4">
      <c r="A176" s="4"/>
      <c r="B176" s="69">
        <v>746</v>
      </c>
      <c r="C176" s="114"/>
      <c r="D176" s="71"/>
      <c r="E176" s="33"/>
      <c r="F176" s="33"/>
      <c r="G176" s="33">
        <f>J176+F176</f>
        <v>0</v>
      </c>
      <c r="H176" s="72">
        <f>U176</f>
        <v>0</v>
      </c>
      <c r="I176" s="33">
        <f>AE176</f>
        <v>0</v>
      </c>
      <c r="J176" s="35">
        <f>SUM(H176:I176)</f>
        <v>0</v>
      </c>
      <c r="K176" s="73"/>
      <c r="L176" s="74"/>
      <c r="M176" s="75"/>
      <c r="N176" s="75"/>
      <c r="O176" s="75"/>
      <c r="P176" s="75"/>
      <c r="Q176" s="75"/>
      <c r="R176" s="38"/>
      <c r="S176" s="38">
        <f>SUM(K176:Q176)</f>
        <v>0</v>
      </c>
      <c r="T176" s="75"/>
      <c r="U176" s="39">
        <f>SUM(S176:T176)</f>
        <v>0</v>
      </c>
      <c r="V176" s="73"/>
      <c r="W176" s="74"/>
      <c r="X176" s="75"/>
      <c r="Y176" s="75"/>
      <c r="Z176" s="75"/>
      <c r="AA176" s="75"/>
      <c r="AB176" s="75"/>
      <c r="AC176" s="38">
        <f>SUM(V176:AB176)</f>
        <v>0</v>
      </c>
      <c r="AD176" s="75"/>
      <c r="AE176" s="34">
        <f>SUM(AC176:AD176)</f>
        <v>0</v>
      </c>
      <c r="AF176" s="53"/>
    </row>
    <row r="177" spans="1:32" ht="50.1" hidden="1" customHeight="1" outlineLevel="2" x14ac:dyDescent="0.4">
      <c r="A177" s="4"/>
      <c r="B177" s="69">
        <v>746</v>
      </c>
      <c r="C177" s="114"/>
      <c r="D177" s="71"/>
      <c r="E177" s="33"/>
      <c r="F177" s="33"/>
      <c r="G177" s="33">
        <f>J177+F177</f>
        <v>0</v>
      </c>
      <c r="H177" s="72">
        <f>U177</f>
        <v>0</v>
      </c>
      <c r="I177" s="33">
        <f>AE177</f>
        <v>0</v>
      </c>
      <c r="J177" s="35">
        <f>SUM(H177:I177)</f>
        <v>0</v>
      </c>
      <c r="K177" s="73"/>
      <c r="L177" s="74"/>
      <c r="M177" s="75"/>
      <c r="N177" s="75"/>
      <c r="O177" s="75"/>
      <c r="P177" s="75"/>
      <c r="Q177" s="75"/>
      <c r="R177" s="38"/>
      <c r="S177" s="38">
        <f>SUM(K177:Q177)</f>
        <v>0</v>
      </c>
      <c r="T177" s="75"/>
      <c r="U177" s="39">
        <f>SUM(S177:T177)</f>
        <v>0</v>
      </c>
      <c r="V177" s="73"/>
      <c r="W177" s="74"/>
      <c r="X177" s="75"/>
      <c r="Y177" s="75"/>
      <c r="Z177" s="75"/>
      <c r="AA177" s="75"/>
      <c r="AB177" s="75"/>
      <c r="AC177" s="38">
        <f>SUM(V177:AB177)</f>
        <v>0</v>
      </c>
      <c r="AD177" s="75"/>
      <c r="AE177" s="34">
        <f>SUM(AC177:AD177)</f>
        <v>0</v>
      </c>
      <c r="AF177" s="53"/>
    </row>
    <row r="178" spans="1:32" ht="50.1" hidden="1" customHeight="1" outlineLevel="2" x14ac:dyDescent="0.4">
      <c r="A178" s="4"/>
      <c r="B178" s="69">
        <v>746</v>
      </c>
      <c r="C178" s="114"/>
      <c r="D178" s="71"/>
      <c r="E178" s="33"/>
      <c r="F178" s="33"/>
      <c r="G178" s="33">
        <f t="shared" si="91"/>
        <v>0</v>
      </c>
      <c r="H178" s="72">
        <f t="shared" si="85"/>
        <v>0</v>
      </c>
      <c r="I178" s="33">
        <f t="shared" si="86"/>
        <v>0</v>
      </c>
      <c r="J178" s="35">
        <f t="shared" si="92"/>
        <v>0</v>
      </c>
      <c r="K178" s="73"/>
      <c r="L178" s="74"/>
      <c r="M178" s="75"/>
      <c r="N178" s="75"/>
      <c r="O178" s="75"/>
      <c r="P178" s="75"/>
      <c r="Q178" s="75"/>
      <c r="R178" s="38"/>
      <c r="S178" s="38">
        <f t="shared" si="87"/>
        <v>0</v>
      </c>
      <c r="T178" s="75"/>
      <c r="U178" s="39">
        <f t="shared" si="88"/>
        <v>0</v>
      </c>
      <c r="V178" s="73"/>
      <c r="W178" s="74"/>
      <c r="X178" s="75"/>
      <c r="Y178" s="75"/>
      <c r="Z178" s="75"/>
      <c r="AA178" s="75"/>
      <c r="AB178" s="75"/>
      <c r="AC178" s="38">
        <f t="shared" si="89"/>
        <v>0</v>
      </c>
      <c r="AD178" s="75"/>
      <c r="AE178" s="34">
        <f t="shared" si="90"/>
        <v>0</v>
      </c>
      <c r="AF178" s="53"/>
    </row>
    <row r="179" spans="1:32" ht="50.1" hidden="1" customHeight="1" outlineLevel="2" x14ac:dyDescent="0.4">
      <c r="A179" s="4"/>
      <c r="B179" s="69">
        <v>746</v>
      </c>
      <c r="C179" s="114"/>
      <c r="D179" s="71"/>
      <c r="E179" s="33"/>
      <c r="F179" s="33"/>
      <c r="G179" s="33">
        <f t="shared" si="91"/>
        <v>0</v>
      </c>
      <c r="H179" s="72">
        <f t="shared" si="85"/>
        <v>0</v>
      </c>
      <c r="I179" s="33">
        <f t="shared" si="86"/>
        <v>0</v>
      </c>
      <c r="J179" s="35">
        <f t="shared" si="92"/>
        <v>0</v>
      </c>
      <c r="K179" s="73"/>
      <c r="L179" s="74"/>
      <c r="M179" s="75"/>
      <c r="N179" s="75"/>
      <c r="O179" s="75"/>
      <c r="P179" s="75"/>
      <c r="Q179" s="75"/>
      <c r="R179" s="38"/>
      <c r="S179" s="38">
        <f t="shared" si="87"/>
        <v>0</v>
      </c>
      <c r="T179" s="75"/>
      <c r="U179" s="39">
        <f t="shared" si="88"/>
        <v>0</v>
      </c>
      <c r="V179" s="73"/>
      <c r="W179" s="74"/>
      <c r="X179" s="75"/>
      <c r="Y179" s="75"/>
      <c r="Z179" s="75"/>
      <c r="AA179" s="75"/>
      <c r="AB179" s="75"/>
      <c r="AC179" s="38">
        <f t="shared" si="89"/>
        <v>0</v>
      </c>
      <c r="AD179" s="75"/>
      <c r="AE179" s="34">
        <f t="shared" si="90"/>
        <v>0</v>
      </c>
      <c r="AF179" s="65"/>
    </row>
    <row r="180" spans="1:32" ht="50.1" hidden="1" customHeight="1" outlineLevel="2" x14ac:dyDescent="0.4">
      <c r="A180" s="4"/>
      <c r="B180" s="69">
        <v>746</v>
      </c>
      <c r="C180" s="114"/>
      <c r="D180" s="71"/>
      <c r="E180" s="33"/>
      <c r="F180" s="33"/>
      <c r="G180" s="33">
        <f t="shared" si="91"/>
        <v>0</v>
      </c>
      <c r="H180" s="72">
        <f t="shared" si="85"/>
        <v>0</v>
      </c>
      <c r="I180" s="33">
        <f t="shared" si="86"/>
        <v>0</v>
      </c>
      <c r="J180" s="35">
        <f t="shared" si="92"/>
        <v>0</v>
      </c>
      <c r="K180" s="73"/>
      <c r="L180" s="74"/>
      <c r="M180" s="75"/>
      <c r="N180" s="75"/>
      <c r="O180" s="75"/>
      <c r="P180" s="75"/>
      <c r="Q180" s="75"/>
      <c r="R180" s="38"/>
      <c r="S180" s="38">
        <f t="shared" si="87"/>
        <v>0</v>
      </c>
      <c r="T180" s="75"/>
      <c r="U180" s="39">
        <f t="shared" si="88"/>
        <v>0</v>
      </c>
      <c r="V180" s="73"/>
      <c r="W180" s="74"/>
      <c r="X180" s="75"/>
      <c r="Y180" s="75"/>
      <c r="Z180" s="75"/>
      <c r="AA180" s="75"/>
      <c r="AB180" s="75"/>
      <c r="AC180" s="38">
        <f t="shared" si="89"/>
        <v>0</v>
      </c>
      <c r="AD180" s="75"/>
      <c r="AE180" s="34">
        <f t="shared" si="90"/>
        <v>0</v>
      </c>
      <c r="AF180" s="53"/>
    </row>
    <row r="181" spans="1:32" ht="50.1" hidden="1" customHeight="1" outlineLevel="2" x14ac:dyDescent="0.4">
      <c r="A181" s="4"/>
      <c r="B181" s="69">
        <v>746</v>
      </c>
      <c r="C181" s="114"/>
      <c r="D181" s="71"/>
      <c r="E181" s="33"/>
      <c r="F181" s="33"/>
      <c r="G181" s="33">
        <f t="shared" si="91"/>
        <v>0</v>
      </c>
      <c r="H181" s="72">
        <f t="shared" si="85"/>
        <v>0</v>
      </c>
      <c r="I181" s="33">
        <f t="shared" si="86"/>
        <v>0</v>
      </c>
      <c r="J181" s="35">
        <f t="shared" si="92"/>
        <v>0</v>
      </c>
      <c r="K181" s="73"/>
      <c r="L181" s="74"/>
      <c r="M181" s="75"/>
      <c r="N181" s="75"/>
      <c r="O181" s="75"/>
      <c r="P181" s="75"/>
      <c r="Q181" s="75"/>
      <c r="R181" s="38"/>
      <c r="S181" s="38">
        <f t="shared" si="87"/>
        <v>0</v>
      </c>
      <c r="T181" s="75"/>
      <c r="U181" s="39">
        <f t="shared" si="88"/>
        <v>0</v>
      </c>
      <c r="V181" s="73"/>
      <c r="W181" s="74"/>
      <c r="X181" s="75"/>
      <c r="Y181" s="75"/>
      <c r="Z181" s="75"/>
      <c r="AA181" s="75"/>
      <c r="AB181" s="75"/>
      <c r="AC181" s="38">
        <f t="shared" si="89"/>
        <v>0</v>
      </c>
      <c r="AD181" s="75"/>
      <c r="AE181" s="34">
        <f t="shared" si="90"/>
        <v>0</v>
      </c>
      <c r="AF181" s="53"/>
    </row>
    <row r="182" spans="1:32" ht="50.1" hidden="1" customHeight="1" outlineLevel="2" x14ac:dyDescent="0.4">
      <c r="A182" s="4"/>
      <c r="B182" s="69">
        <v>746</v>
      </c>
      <c r="C182" s="114"/>
      <c r="D182" s="71"/>
      <c r="E182" s="33"/>
      <c r="F182" s="33"/>
      <c r="G182" s="33">
        <f t="shared" si="91"/>
        <v>0</v>
      </c>
      <c r="H182" s="72">
        <f t="shared" si="85"/>
        <v>0</v>
      </c>
      <c r="I182" s="33">
        <f t="shared" si="86"/>
        <v>0</v>
      </c>
      <c r="J182" s="35">
        <f t="shared" si="92"/>
        <v>0</v>
      </c>
      <c r="K182" s="73"/>
      <c r="L182" s="74"/>
      <c r="M182" s="75"/>
      <c r="N182" s="75"/>
      <c r="O182" s="75"/>
      <c r="P182" s="75"/>
      <c r="Q182" s="75"/>
      <c r="R182" s="38"/>
      <c r="S182" s="38">
        <f t="shared" si="87"/>
        <v>0</v>
      </c>
      <c r="T182" s="75"/>
      <c r="U182" s="39">
        <f t="shared" si="88"/>
        <v>0</v>
      </c>
      <c r="V182" s="73"/>
      <c r="W182" s="74"/>
      <c r="X182" s="75"/>
      <c r="Y182" s="75"/>
      <c r="Z182" s="75"/>
      <c r="AA182" s="75"/>
      <c r="AB182" s="75"/>
      <c r="AC182" s="38">
        <f t="shared" si="89"/>
        <v>0</v>
      </c>
      <c r="AD182" s="75"/>
      <c r="AE182" s="34">
        <f t="shared" si="90"/>
        <v>0</v>
      </c>
      <c r="AF182" s="53"/>
    </row>
    <row r="183" spans="1:32" ht="50.1" hidden="1" customHeight="1" outlineLevel="2" x14ac:dyDescent="0.4">
      <c r="A183" s="4"/>
      <c r="B183" s="69">
        <v>746</v>
      </c>
      <c r="C183" s="114"/>
      <c r="D183" s="71"/>
      <c r="E183" s="33"/>
      <c r="F183" s="33"/>
      <c r="G183" s="33">
        <f t="shared" si="91"/>
        <v>0</v>
      </c>
      <c r="H183" s="72">
        <f t="shared" si="85"/>
        <v>0</v>
      </c>
      <c r="I183" s="33">
        <f t="shared" si="86"/>
        <v>0</v>
      </c>
      <c r="J183" s="35">
        <f t="shared" si="92"/>
        <v>0</v>
      </c>
      <c r="K183" s="73"/>
      <c r="L183" s="74"/>
      <c r="M183" s="75"/>
      <c r="N183" s="75"/>
      <c r="O183" s="75"/>
      <c r="P183" s="75"/>
      <c r="Q183" s="75"/>
      <c r="R183" s="38"/>
      <c r="S183" s="38">
        <f t="shared" si="87"/>
        <v>0</v>
      </c>
      <c r="T183" s="75"/>
      <c r="U183" s="39">
        <f t="shared" si="88"/>
        <v>0</v>
      </c>
      <c r="V183" s="73"/>
      <c r="W183" s="74"/>
      <c r="X183" s="75"/>
      <c r="Y183" s="75"/>
      <c r="Z183" s="75"/>
      <c r="AA183" s="75"/>
      <c r="AB183" s="75"/>
      <c r="AC183" s="38">
        <f t="shared" si="89"/>
        <v>0</v>
      </c>
      <c r="AD183" s="75"/>
      <c r="AE183" s="34">
        <f t="shared" si="90"/>
        <v>0</v>
      </c>
      <c r="AF183" s="53"/>
    </row>
    <row r="184" spans="1:32" ht="50.1" hidden="1" customHeight="1" outlineLevel="2" x14ac:dyDescent="0.4">
      <c r="A184" s="4"/>
      <c r="B184" s="69">
        <v>746</v>
      </c>
      <c r="C184" s="114"/>
      <c r="D184" s="71"/>
      <c r="E184" s="33"/>
      <c r="F184" s="33"/>
      <c r="G184" s="33">
        <f t="shared" si="91"/>
        <v>0</v>
      </c>
      <c r="H184" s="72">
        <f t="shared" si="85"/>
        <v>0</v>
      </c>
      <c r="I184" s="33">
        <f t="shared" si="86"/>
        <v>0</v>
      </c>
      <c r="J184" s="35">
        <f t="shared" si="92"/>
        <v>0</v>
      </c>
      <c r="K184" s="73"/>
      <c r="L184" s="74"/>
      <c r="M184" s="75"/>
      <c r="N184" s="75"/>
      <c r="O184" s="75"/>
      <c r="P184" s="75"/>
      <c r="Q184" s="75"/>
      <c r="R184" s="38"/>
      <c r="S184" s="38">
        <f t="shared" si="87"/>
        <v>0</v>
      </c>
      <c r="T184" s="75"/>
      <c r="U184" s="39">
        <f t="shared" si="88"/>
        <v>0</v>
      </c>
      <c r="V184" s="73"/>
      <c r="W184" s="74"/>
      <c r="X184" s="75"/>
      <c r="Y184" s="75"/>
      <c r="Z184" s="75"/>
      <c r="AA184" s="75"/>
      <c r="AB184" s="75"/>
      <c r="AC184" s="38">
        <f t="shared" si="89"/>
        <v>0</v>
      </c>
      <c r="AD184" s="75"/>
      <c r="AE184" s="34">
        <f t="shared" si="90"/>
        <v>0</v>
      </c>
      <c r="AF184" s="53"/>
    </row>
    <row r="185" spans="1:32" ht="50.1" hidden="1" customHeight="1" outlineLevel="2" x14ac:dyDescent="0.4">
      <c r="A185" s="4"/>
      <c r="B185" s="69">
        <v>746</v>
      </c>
      <c r="C185" s="114"/>
      <c r="D185" s="71"/>
      <c r="E185" s="33"/>
      <c r="F185" s="33"/>
      <c r="G185" s="33">
        <f t="shared" si="91"/>
        <v>0</v>
      </c>
      <c r="H185" s="72">
        <f t="shared" si="85"/>
        <v>0</v>
      </c>
      <c r="I185" s="33">
        <f t="shared" si="86"/>
        <v>0</v>
      </c>
      <c r="J185" s="35">
        <f t="shared" si="92"/>
        <v>0</v>
      </c>
      <c r="K185" s="73"/>
      <c r="L185" s="74"/>
      <c r="M185" s="75"/>
      <c r="N185" s="75"/>
      <c r="O185" s="75"/>
      <c r="P185" s="75"/>
      <c r="Q185" s="75"/>
      <c r="R185" s="38"/>
      <c r="S185" s="38">
        <f t="shared" si="87"/>
        <v>0</v>
      </c>
      <c r="T185" s="75"/>
      <c r="U185" s="39">
        <f t="shared" si="88"/>
        <v>0</v>
      </c>
      <c r="V185" s="73"/>
      <c r="W185" s="74"/>
      <c r="X185" s="75"/>
      <c r="Y185" s="75"/>
      <c r="Z185" s="75"/>
      <c r="AA185" s="75"/>
      <c r="AB185" s="75"/>
      <c r="AC185" s="38">
        <f t="shared" si="89"/>
        <v>0</v>
      </c>
      <c r="AD185" s="75"/>
      <c r="AE185" s="34">
        <f t="shared" si="90"/>
        <v>0</v>
      </c>
      <c r="AF185" s="53"/>
    </row>
    <row r="186" spans="1:32" ht="50.1" hidden="1" customHeight="1" outlineLevel="2" x14ac:dyDescent="0.4">
      <c r="A186" s="4"/>
      <c r="B186" s="69">
        <v>746</v>
      </c>
      <c r="C186" s="114"/>
      <c r="D186" s="71"/>
      <c r="E186" s="33"/>
      <c r="F186" s="33"/>
      <c r="G186" s="33">
        <f t="shared" si="91"/>
        <v>0</v>
      </c>
      <c r="H186" s="72">
        <f t="shared" si="85"/>
        <v>0</v>
      </c>
      <c r="I186" s="33">
        <f t="shared" si="86"/>
        <v>0</v>
      </c>
      <c r="J186" s="35">
        <f t="shared" si="92"/>
        <v>0</v>
      </c>
      <c r="K186" s="73"/>
      <c r="L186" s="74"/>
      <c r="M186" s="75"/>
      <c r="N186" s="75"/>
      <c r="O186" s="75"/>
      <c r="P186" s="75"/>
      <c r="Q186" s="75"/>
      <c r="R186" s="38"/>
      <c r="S186" s="38">
        <f t="shared" si="87"/>
        <v>0</v>
      </c>
      <c r="T186" s="75"/>
      <c r="U186" s="39">
        <f t="shared" si="88"/>
        <v>0</v>
      </c>
      <c r="V186" s="73"/>
      <c r="W186" s="74"/>
      <c r="X186" s="75"/>
      <c r="Y186" s="75"/>
      <c r="Z186" s="75"/>
      <c r="AA186" s="75"/>
      <c r="AB186" s="75"/>
      <c r="AC186" s="38">
        <f t="shared" si="89"/>
        <v>0</v>
      </c>
      <c r="AD186" s="75"/>
      <c r="AE186" s="34">
        <f t="shared" si="90"/>
        <v>0</v>
      </c>
      <c r="AF186" s="53"/>
    </row>
    <row r="187" spans="1:32" ht="50.1" hidden="1" customHeight="1" outlineLevel="2" x14ac:dyDescent="0.4">
      <c r="A187" s="4"/>
      <c r="B187" s="69">
        <v>746</v>
      </c>
      <c r="C187" s="114"/>
      <c r="D187" s="71"/>
      <c r="E187" s="33"/>
      <c r="F187" s="33"/>
      <c r="G187" s="33">
        <f t="shared" si="91"/>
        <v>0</v>
      </c>
      <c r="H187" s="72">
        <f t="shared" si="85"/>
        <v>0</v>
      </c>
      <c r="I187" s="33">
        <f t="shared" si="86"/>
        <v>0</v>
      </c>
      <c r="J187" s="35">
        <f t="shared" si="92"/>
        <v>0</v>
      </c>
      <c r="K187" s="73"/>
      <c r="L187" s="74"/>
      <c r="M187" s="75"/>
      <c r="N187" s="75"/>
      <c r="O187" s="75"/>
      <c r="P187" s="75"/>
      <c r="Q187" s="75"/>
      <c r="R187" s="38"/>
      <c r="S187" s="38">
        <f t="shared" si="87"/>
        <v>0</v>
      </c>
      <c r="T187" s="75"/>
      <c r="U187" s="39">
        <f t="shared" si="88"/>
        <v>0</v>
      </c>
      <c r="V187" s="73"/>
      <c r="W187" s="74"/>
      <c r="X187" s="75"/>
      <c r="Y187" s="75"/>
      <c r="Z187" s="75"/>
      <c r="AA187" s="75"/>
      <c r="AB187" s="75"/>
      <c r="AC187" s="38">
        <f t="shared" si="89"/>
        <v>0</v>
      </c>
      <c r="AD187" s="75"/>
      <c r="AE187" s="34">
        <f t="shared" si="90"/>
        <v>0</v>
      </c>
      <c r="AF187" s="53"/>
    </row>
    <row r="188" spans="1:32" ht="50.1" hidden="1" customHeight="1" outlineLevel="2" thickBot="1" x14ac:dyDescent="0.4">
      <c r="A188" s="4"/>
      <c r="B188" s="69">
        <v>746</v>
      </c>
      <c r="C188" s="114"/>
      <c r="D188" s="71"/>
      <c r="E188" s="33"/>
      <c r="F188" s="33"/>
      <c r="G188" s="33">
        <f>J188+F188</f>
        <v>0</v>
      </c>
      <c r="H188" s="72">
        <f>U188</f>
        <v>0</v>
      </c>
      <c r="I188" s="33">
        <f>AE188</f>
        <v>0</v>
      </c>
      <c r="J188" s="35">
        <f>SUM(H188:I188)</f>
        <v>0</v>
      </c>
      <c r="K188" s="73"/>
      <c r="L188" s="74"/>
      <c r="M188" s="75"/>
      <c r="N188" s="75"/>
      <c r="O188" s="75"/>
      <c r="P188" s="75"/>
      <c r="Q188" s="75"/>
      <c r="R188" s="38"/>
      <c r="S188" s="38">
        <f>SUM(K188:Q188)</f>
        <v>0</v>
      </c>
      <c r="T188" s="75"/>
      <c r="U188" s="39">
        <f>SUM(S188:T188)</f>
        <v>0</v>
      </c>
      <c r="V188" s="73"/>
      <c r="W188" s="74"/>
      <c r="X188" s="75"/>
      <c r="Y188" s="75"/>
      <c r="Z188" s="75"/>
      <c r="AA188" s="75"/>
      <c r="AB188" s="75"/>
      <c r="AC188" s="38">
        <f>SUM(V188:AB188)</f>
        <v>0</v>
      </c>
      <c r="AD188" s="75"/>
      <c r="AE188" s="34">
        <f>SUM(AC188:AD188)</f>
        <v>0</v>
      </c>
      <c r="AF188" s="53"/>
    </row>
    <row r="189" spans="1:32" ht="50.1" customHeight="1" outlineLevel="1" collapsed="1" thickBot="1" x14ac:dyDescent="0.4">
      <c r="A189" s="4"/>
      <c r="B189" s="54" t="s">
        <v>207</v>
      </c>
      <c r="C189" s="54"/>
      <c r="D189" s="55"/>
      <c r="E189" s="56">
        <f t="shared" ref="E189:AE189" si="93">SUBTOTAL(9,E155:E188)</f>
        <v>50746</v>
      </c>
      <c r="F189" s="56">
        <f t="shared" si="93"/>
        <v>41666.596000000005</v>
      </c>
      <c r="G189" s="56">
        <f t="shared" si="93"/>
        <v>56650.595999999998</v>
      </c>
      <c r="H189" s="58">
        <f t="shared" si="93"/>
        <v>14984</v>
      </c>
      <c r="I189" s="56">
        <f t="shared" si="93"/>
        <v>0</v>
      </c>
      <c r="J189" s="57">
        <f t="shared" si="93"/>
        <v>14984</v>
      </c>
      <c r="K189" s="56">
        <f t="shared" si="93"/>
        <v>559</v>
      </c>
      <c r="L189" s="56">
        <f t="shared" si="93"/>
        <v>0</v>
      </c>
      <c r="M189" s="56">
        <f t="shared" si="93"/>
        <v>0</v>
      </c>
      <c r="N189" s="56">
        <f t="shared" si="93"/>
        <v>0</v>
      </c>
      <c r="O189" s="56">
        <f t="shared" si="93"/>
        <v>0</v>
      </c>
      <c r="P189" s="56">
        <f t="shared" si="93"/>
        <v>5225</v>
      </c>
      <c r="Q189" s="56">
        <f t="shared" si="93"/>
        <v>0</v>
      </c>
      <c r="R189" s="56">
        <f t="shared" si="93"/>
        <v>6000</v>
      </c>
      <c r="S189" s="56">
        <f t="shared" si="93"/>
        <v>5784</v>
      </c>
      <c r="T189" s="56">
        <f t="shared" si="93"/>
        <v>3200</v>
      </c>
      <c r="U189" s="56">
        <f t="shared" si="93"/>
        <v>14984</v>
      </c>
      <c r="V189" s="56">
        <f t="shared" si="93"/>
        <v>0</v>
      </c>
      <c r="W189" s="56">
        <f t="shared" si="93"/>
        <v>0</v>
      </c>
      <c r="X189" s="56">
        <f t="shared" si="93"/>
        <v>0</v>
      </c>
      <c r="Y189" s="56">
        <f t="shared" si="93"/>
        <v>0</v>
      </c>
      <c r="Z189" s="56">
        <f t="shared" si="93"/>
        <v>0</v>
      </c>
      <c r="AA189" s="56">
        <f t="shared" si="93"/>
        <v>0</v>
      </c>
      <c r="AB189" s="56">
        <f t="shared" si="93"/>
        <v>0</v>
      </c>
      <c r="AC189" s="56">
        <f t="shared" si="93"/>
        <v>0</v>
      </c>
      <c r="AD189" s="56">
        <f t="shared" si="93"/>
        <v>0</v>
      </c>
      <c r="AE189" s="58">
        <f t="shared" si="93"/>
        <v>0</v>
      </c>
      <c r="AF189" s="53"/>
    </row>
    <row r="190" spans="1:32" s="62" customFormat="1" ht="75" customHeight="1" outlineLevel="1" thickBot="1" x14ac:dyDescent="0.4">
      <c r="A190" s="4" t="s">
        <v>208</v>
      </c>
      <c r="B190" s="69">
        <v>769</v>
      </c>
      <c r="C190" s="114">
        <v>2557</v>
      </c>
      <c r="D190" s="71" t="s">
        <v>209</v>
      </c>
      <c r="E190" s="33">
        <v>19580</v>
      </c>
      <c r="F190" s="33">
        <v>7503</v>
      </c>
      <c r="G190" s="33">
        <f>J190+F190</f>
        <v>13503</v>
      </c>
      <c r="H190" s="72">
        <f>U190</f>
        <v>2000</v>
      </c>
      <c r="I190" s="33">
        <f>AE190</f>
        <v>4000</v>
      </c>
      <c r="J190" s="35">
        <f>SUM(H190:I190)</f>
        <v>6000</v>
      </c>
      <c r="K190" s="75"/>
      <c r="L190" s="74"/>
      <c r="M190" s="75"/>
      <c r="O190" s="75"/>
      <c r="P190" s="75"/>
      <c r="Q190" s="75"/>
      <c r="R190" s="38">
        <v>2000</v>
      </c>
      <c r="S190" s="38">
        <f>SUM(K190:Q190)</f>
        <v>0</v>
      </c>
      <c r="T190" s="75"/>
      <c r="U190" s="39">
        <f>SUM(R190:T190)</f>
        <v>2000</v>
      </c>
      <c r="V190" s="73">
        <v>4000</v>
      </c>
      <c r="W190" s="74"/>
      <c r="X190" s="75"/>
      <c r="Y190" s="75"/>
      <c r="Z190" s="75"/>
      <c r="AA190" s="75"/>
      <c r="AB190" s="75"/>
      <c r="AC190" s="38">
        <f>SUM(V190:AB190)</f>
        <v>4000</v>
      </c>
      <c r="AD190" s="75"/>
      <c r="AE190" s="34">
        <f>SUM(AC190:AD190)</f>
        <v>4000</v>
      </c>
      <c r="AF190" s="65" t="s">
        <v>210</v>
      </c>
    </row>
    <row r="191" spans="1:32" ht="50.1" hidden="1" customHeight="1" outlineLevel="1" x14ac:dyDescent="0.4">
      <c r="A191" s="4"/>
      <c r="B191" s="69">
        <v>769</v>
      </c>
      <c r="C191" s="114"/>
      <c r="D191" s="71"/>
      <c r="E191" s="33"/>
      <c r="F191" s="33"/>
      <c r="G191" s="33">
        <f>J191+F191</f>
        <v>0</v>
      </c>
      <c r="H191" s="72">
        <f>U191</f>
        <v>0</v>
      </c>
      <c r="I191" s="33">
        <f>AE191</f>
        <v>0</v>
      </c>
      <c r="J191" s="35">
        <f>SUM(H191:I191)</f>
        <v>0</v>
      </c>
      <c r="K191" s="73"/>
      <c r="L191" s="74"/>
      <c r="M191" s="75"/>
      <c r="N191" s="75"/>
      <c r="O191" s="75"/>
      <c r="P191" s="75"/>
      <c r="Q191" s="75"/>
      <c r="R191" s="38"/>
      <c r="S191" s="38">
        <f>SUM(K191:Q191)</f>
        <v>0</v>
      </c>
      <c r="T191" s="75"/>
      <c r="U191" s="39">
        <f>SUM(S191:T191)</f>
        <v>0</v>
      </c>
      <c r="V191" s="73"/>
      <c r="W191" s="74"/>
      <c r="X191" s="75"/>
      <c r="Y191" s="75"/>
      <c r="Z191" s="75"/>
      <c r="AA191" s="75"/>
      <c r="AB191" s="75"/>
      <c r="AC191" s="38">
        <f>SUM(V191:AB191)</f>
        <v>0</v>
      </c>
      <c r="AD191" s="75"/>
      <c r="AE191" s="34">
        <f>SUM(AC191:AD191)</f>
        <v>0</v>
      </c>
      <c r="AF191" s="65"/>
    </row>
    <row r="192" spans="1:32" ht="50.1" hidden="1" customHeight="1" outlineLevel="1" x14ac:dyDescent="0.4">
      <c r="A192" s="4"/>
      <c r="B192" s="69">
        <v>769</v>
      </c>
      <c r="C192" s="114"/>
      <c r="D192" s="71"/>
      <c r="E192" s="33"/>
      <c r="F192" s="33"/>
      <c r="G192" s="33">
        <f>J192+F192</f>
        <v>0</v>
      </c>
      <c r="H192" s="72">
        <f>U192</f>
        <v>0</v>
      </c>
      <c r="I192" s="33">
        <f>AE192</f>
        <v>0</v>
      </c>
      <c r="J192" s="35">
        <f>SUM(H192:I192)</f>
        <v>0</v>
      </c>
      <c r="K192" s="73"/>
      <c r="L192" s="74"/>
      <c r="M192" s="75"/>
      <c r="N192" s="75"/>
      <c r="O192" s="75"/>
      <c r="P192" s="75"/>
      <c r="Q192" s="75"/>
      <c r="R192" s="38"/>
      <c r="S192" s="38">
        <f>SUM(K192:Q192)</f>
        <v>0</v>
      </c>
      <c r="T192" s="75"/>
      <c r="U192" s="39">
        <f>SUM(S192:T192)</f>
        <v>0</v>
      </c>
      <c r="V192" s="73"/>
      <c r="W192" s="74"/>
      <c r="X192" s="75"/>
      <c r="Y192" s="75"/>
      <c r="Z192" s="75"/>
      <c r="AA192" s="75"/>
      <c r="AB192" s="75"/>
      <c r="AC192" s="38">
        <f>SUM(V192:AB192)</f>
        <v>0</v>
      </c>
      <c r="AD192" s="75"/>
      <c r="AE192" s="34">
        <f>SUM(AC192:AD192)</f>
        <v>0</v>
      </c>
      <c r="AF192" s="65"/>
    </row>
    <row r="193" spans="1:32" ht="50.1" hidden="1" customHeight="1" outlineLevel="1" thickBot="1" x14ac:dyDescent="0.4">
      <c r="A193" s="4"/>
      <c r="B193" s="69">
        <v>769</v>
      </c>
      <c r="C193" s="114"/>
      <c r="D193" s="71"/>
      <c r="E193" s="33"/>
      <c r="F193" s="33"/>
      <c r="G193" s="33">
        <f>J193+F193</f>
        <v>0</v>
      </c>
      <c r="H193" s="72">
        <f>U193</f>
        <v>0</v>
      </c>
      <c r="I193" s="33">
        <f>AE193</f>
        <v>0</v>
      </c>
      <c r="J193" s="35">
        <f>SUM(H193:I193)</f>
        <v>0</v>
      </c>
      <c r="K193" s="73"/>
      <c r="L193" s="74"/>
      <c r="M193" s="75"/>
      <c r="N193" s="75"/>
      <c r="O193" s="75"/>
      <c r="P193" s="75"/>
      <c r="Q193" s="75"/>
      <c r="R193" s="38"/>
      <c r="S193" s="38">
        <f>SUM(K193:Q193)</f>
        <v>0</v>
      </c>
      <c r="T193" s="75"/>
      <c r="U193" s="39">
        <f>SUM(S193:T193)</f>
        <v>0</v>
      </c>
      <c r="V193" s="73"/>
      <c r="W193" s="74"/>
      <c r="X193" s="75"/>
      <c r="Y193" s="75"/>
      <c r="Z193" s="75"/>
      <c r="AA193" s="75"/>
      <c r="AB193" s="75"/>
      <c r="AC193" s="38">
        <f>SUM(V193:AB193)</f>
        <v>0</v>
      </c>
      <c r="AD193" s="75"/>
      <c r="AE193" s="34">
        <f>SUM(AC193:AD193)</f>
        <v>0</v>
      </c>
      <c r="AF193" s="65"/>
    </row>
    <row r="194" spans="1:32" ht="50.1" customHeight="1" outlineLevel="1" thickBot="1" x14ac:dyDescent="0.4">
      <c r="A194" s="4"/>
      <c r="B194" s="54" t="s">
        <v>211</v>
      </c>
      <c r="C194" s="54"/>
      <c r="D194" s="55"/>
      <c r="E194" s="56">
        <f t="shared" ref="E194:AD194" si="94">SUBTOTAL(9,E190:E193)</f>
        <v>19580</v>
      </c>
      <c r="F194" s="56">
        <f t="shared" si="94"/>
        <v>7503</v>
      </c>
      <c r="G194" s="56">
        <f t="shared" si="94"/>
        <v>13503</v>
      </c>
      <c r="H194" s="56">
        <f t="shared" si="94"/>
        <v>2000</v>
      </c>
      <c r="I194" s="56">
        <f t="shared" si="94"/>
        <v>4000</v>
      </c>
      <c r="J194" s="56">
        <f t="shared" si="94"/>
        <v>6000</v>
      </c>
      <c r="K194" s="56">
        <f>SUBTOTAL(9,K190:K193)</f>
        <v>0</v>
      </c>
      <c r="L194" s="56">
        <f t="shared" si="94"/>
        <v>0</v>
      </c>
      <c r="M194" s="56">
        <f t="shared" si="94"/>
        <v>0</v>
      </c>
      <c r="N194" s="56">
        <f t="shared" si="94"/>
        <v>0</v>
      </c>
      <c r="O194" s="56">
        <f t="shared" si="94"/>
        <v>0</v>
      </c>
      <c r="P194" s="56">
        <f t="shared" si="94"/>
        <v>0</v>
      </c>
      <c r="Q194" s="56">
        <f t="shared" si="94"/>
        <v>0</v>
      </c>
      <c r="R194" s="56">
        <f t="shared" si="94"/>
        <v>2000</v>
      </c>
      <c r="S194" s="56">
        <f t="shared" si="94"/>
        <v>0</v>
      </c>
      <c r="T194" s="56">
        <f t="shared" si="94"/>
        <v>0</v>
      </c>
      <c r="U194" s="56">
        <f t="shared" si="94"/>
        <v>2000</v>
      </c>
      <c r="V194" s="56">
        <f t="shared" si="94"/>
        <v>4000</v>
      </c>
      <c r="W194" s="56">
        <f t="shared" si="94"/>
        <v>0</v>
      </c>
      <c r="X194" s="56">
        <f t="shared" si="94"/>
        <v>0</v>
      </c>
      <c r="Y194" s="56">
        <f t="shared" si="94"/>
        <v>0</v>
      </c>
      <c r="Z194" s="56">
        <f t="shared" si="94"/>
        <v>0</v>
      </c>
      <c r="AA194" s="56">
        <f t="shared" si="94"/>
        <v>0</v>
      </c>
      <c r="AB194" s="56">
        <f t="shared" si="94"/>
        <v>0</v>
      </c>
      <c r="AC194" s="56">
        <f t="shared" si="94"/>
        <v>4000</v>
      </c>
      <c r="AD194" s="56">
        <f t="shared" si="94"/>
        <v>0</v>
      </c>
      <c r="AE194" s="58">
        <f>SUBTOTAL(9,AE193:AE193)</f>
        <v>0</v>
      </c>
      <c r="AF194" s="53"/>
    </row>
    <row r="195" spans="1:32" ht="66" customHeight="1" outlineLevel="1" x14ac:dyDescent="0.35">
      <c r="A195" s="4">
        <v>23</v>
      </c>
      <c r="B195" s="160">
        <v>811</v>
      </c>
      <c r="C195" s="161">
        <v>3958</v>
      </c>
      <c r="D195" s="162" t="s">
        <v>212</v>
      </c>
      <c r="E195" s="163">
        <v>3100</v>
      </c>
      <c r="F195" s="164">
        <v>3100</v>
      </c>
      <c r="G195" s="163">
        <f t="shared" ref="G195:G201" si="95">F195+J195</f>
        <v>3200</v>
      </c>
      <c r="H195" s="165">
        <f t="shared" ref="H195:H201" si="96">U195</f>
        <v>100</v>
      </c>
      <c r="I195" s="166">
        <f t="shared" ref="I195:I201" si="97">AE195</f>
        <v>0</v>
      </c>
      <c r="J195" s="167">
        <f t="shared" ref="J195:J201" si="98">H195+I195</f>
        <v>100</v>
      </c>
      <c r="K195" s="168">
        <v>100</v>
      </c>
      <c r="L195" s="169"/>
      <c r="M195" s="170"/>
      <c r="N195" s="171"/>
      <c r="O195" s="172"/>
      <c r="P195" s="172"/>
      <c r="Q195" s="172"/>
      <c r="R195" s="172"/>
      <c r="S195" s="171">
        <f t="shared" ref="S195:S201" si="99">SUM(K195:Q195)</f>
        <v>100</v>
      </c>
      <c r="T195" s="173"/>
      <c r="U195" s="174">
        <f t="shared" ref="U195:U201" si="100">SUM(S195:T195)</f>
        <v>100</v>
      </c>
      <c r="V195" s="175"/>
      <c r="W195" s="176"/>
      <c r="X195" s="172"/>
      <c r="Y195" s="172"/>
      <c r="Z195" s="172"/>
      <c r="AA195" s="172"/>
      <c r="AB195" s="172"/>
      <c r="AC195" s="177">
        <f t="shared" ref="AC195:AC201" si="101">SUM(V195:AB195)</f>
        <v>0</v>
      </c>
      <c r="AD195" s="178"/>
      <c r="AE195" s="179">
        <f t="shared" ref="AE195:AE201" si="102">SUM(AC195:AD195)</f>
        <v>0</v>
      </c>
      <c r="AF195" s="65"/>
    </row>
    <row r="196" spans="1:32" ht="72" customHeight="1" outlineLevel="1" thickBot="1" x14ac:dyDescent="0.4">
      <c r="A196" s="4">
        <v>23</v>
      </c>
      <c r="B196" s="180">
        <v>811</v>
      </c>
      <c r="C196" s="181">
        <v>3972</v>
      </c>
      <c r="D196" s="182" t="s">
        <v>213</v>
      </c>
      <c r="E196" s="183">
        <v>1250</v>
      </c>
      <c r="F196" s="184">
        <v>1250</v>
      </c>
      <c r="G196" s="183">
        <f t="shared" si="95"/>
        <v>1300</v>
      </c>
      <c r="H196" s="185">
        <f t="shared" si="96"/>
        <v>50</v>
      </c>
      <c r="I196" s="186">
        <f t="shared" si="97"/>
        <v>0</v>
      </c>
      <c r="J196" s="187">
        <f t="shared" si="98"/>
        <v>50</v>
      </c>
      <c r="K196" s="188">
        <v>50</v>
      </c>
      <c r="L196" s="189"/>
      <c r="M196" s="190"/>
      <c r="N196" s="191"/>
      <c r="O196" s="192"/>
      <c r="P196" s="192"/>
      <c r="Q196" s="192"/>
      <c r="R196" s="192"/>
      <c r="S196" s="191">
        <f t="shared" si="99"/>
        <v>50</v>
      </c>
      <c r="T196" s="193"/>
      <c r="U196" s="194">
        <f t="shared" si="100"/>
        <v>50</v>
      </c>
      <c r="V196" s="195"/>
      <c r="W196" s="196"/>
      <c r="X196" s="192"/>
      <c r="Y196" s="192"/>
      <c r="Z196" s="192"/>
      <c r="AA196" s="192"/>
      <c r="AB196" s="192"/>
      <c r="AC196" s="75">
        <f t="shared" si="101"/>
        <v>0</v>
      </c>
      <c r="AD196" s="197"/>
      <c r="AE196" s="76">
        <f t="shared" si="102"/>
        <v>0</v>
      </c>
      <c r="AF196" s="65"/>
    </row>
    <row r="197" spans="1:32" ht="50.1" hidden="1" customHeight="1" outlineLevel="1" x14ac:dyDescent="0.4">
      <c r="A197" s="4"/>
      <c r="B197" s="198">
        <v>811</v>
      </c>
      <c r="C197" s="199"/>
      <c r="D197" s="200"/>
      <c r="E197" s="201"/>
      <c r="F197" s="202"/>
      <c r="G197" s="201">
        <f t="shared" si="95"/>
        <v>0</v>
      </c>
      <c r="H197" s="203">
        <f t="shared" si="96"/>
        <v>0</v>
      </c>
      <c r="I197" s="204">
        <f t="shared" si="97"/>
        <v>0</v>
      </c>
      <c r="J197" s="205">
        <f t="shared" si="98"/>
        <v>0</v>
      </c>
      <c r="K197" s="206"/>
      <c r="L197" s="207"/>
      <c r="M197" s="208"/>
      <c r="N197" s="209"/>
      <c r="O197" s="210"/>
      <c r="P197" s="210"/>
      <c r="Q197" s="210"/>
      <c r="R197" s="210"/>
      <c r="S197" s="191">
        <f t="shared" si="99"/>
        <v>0</v>
      </c>
      <c r="T197" s="211"/>
      <c r="U197" s="212">
        <f t="shared" si="100"/>
        <v>0</v>
      </c>
      <c r="V197" s="213"/>
      <c r="W197" s="214"/>
      <c r="X197" s="210"/>
      <c r="Y197" s="210"/>
      <c r="Z197" s="210"/>
      <c r="AA197" s="210"/>
      <c r="AB197" s="210"/>
      <c r="AC197" s="50">
        <f t="shared" si="101"/>
        <v>0</v>
      </c>
      <c r="AD197" s="215"/>
      <c r="AE197" s="66">
        <f t="shared" si="102"/>
        <v>0</v>
      </c>
      <c r="AF197" s="65"/>
    </row>
    <row r="198" spans="1:32" ht="50.1" hidden="1" customHeight="1" outlineLevel="1" x14ac:dyDescent="0.4">
      <c r="A198" s="4"/>
      <c r="B198" s="198">
        <v>811</v>
      </c>
      <c r="C198" s="199"/>
      <c r="D198" s="200"/>
      <c r="E198" s="201"/>
      <c r="F198" s="202"/>
      <c r="G198" s="201">
        <f t="shared" si="95"/>
        <v>0</v>
      </c>
      <c r="H198" s="203">
        <f t="shared" si="96"/>
        <v>0</v>
      </c>
      <c r="I198" s="204">
        <f t="shared" si="97"/>
        <v>0</v>
      </c>
      <c r="J198" s="205">
        <f t="shared" si="98"/>
        <v>0</v>
      </c>
      <c r="K198" s="206"/>
      <c r="L198" s="207"/>
      <c r="M198" s="208"/>
      <c r="N198" s="209"/>
      <c r="O198" s="210"/>
      <c r="P198" s="210"/>
      <c r="Q198" s="210"/>
      <c r="R198" s="210"/>
      <c r="S198" s="191">
        <f t="shared" si="99"/>
        <v>0</v>
      </c>
      <c r="T198" s="211"/>
      <c r="U198" s="212">
        <f t="shared" si="100"/>
        <v>0</v>
      </c>
      <c r="V198" s="213"/>
      <c r="W198" s="214"/>
      <c r="X198" s="210"/>
      <c r="Y198" s="210"/>
      <c r="Z198" s="210"/>
      <c r="AA198" s="210"/>
      <c r="AB198" s="210"/>
      <c r="AC198" s="50">
        <f t="shared" si="101"/>
        <v>0</v>
      </c>
      <c r="AD198" s="215"/>
      <c r="AE198" s="66">
        <f t="shared" si="102"/>
        <v>0</v>
      </c>
      <c r="AF198" s="216"/>
    </row>
    <row r="199" spans="1:32" ht="50.1" hidden="1" customHeight="1" outlineLevel="1" x14ac:dyDescent="0.4">
      <c r="A199" s="4"/>
      <c r="B199" s="198">
        <v>811</v>
      </c>
      <c r="C199" s="199"/>
      <c r="D199" s="200"/>
      <c r="E199" s="201"/>
      <c r="F199" s="202"/>
      <c r="G199" s="201">
        <f t="shared" si="95"/>
        <v>0</v>
      </c>
      <c r="H199" s="203">
        <f t="shared" si="96"/>
        <v>0</v>
      </c>
      <c r="I199" s="204">
        <f t="shared" si="97"/>
        <v>0</v>
      </c>
      <c r="J199" s="205">
        <f t="shared" si="98"/>
        <v>0</v>
      </c>
      <c r="K199" s="206"/>
      <c r="L199" s="207"/>
      <c r="M199" s="208"/>
      <c r="N199" s="209"/>
      <c r="O199" s="210"/>
      <c r="P199" s="210"/>
      <c r="Q199" s="210"/>
      <c r="R199" s="210"/>
      <c r="S199" s="191">
        <f t="shared" si="99"/>
        <v>0</v>
      </c>
      <c r="T199" s="211"/>
      <c r="U199" s="212">
        <f t="shared" si="100"/>
        <v>0</v>
      </c>
      <c r="V199" s="213"/>
      <c r="W199" s="214"/>
      <c r="X199" s="210"/>
      <c r="Y199" s="210"/>
      <c r="Z199" s="210"/>
      <c r="AA199" s="210"/>
      <c r="AB199" s="210"/>
      <c r="AC199" s="50">
        <f t="shared" si="101"/>
        <v>0</v>
      </c>
      <c r="AD199" s="215"/>
      <c r="AE199" s="66">
        <f t="shared" si="102"/>
        <v>0</v>
      </c>
      <c r="AF199" s="216"/>
    </row>
    <row r="200" spans="1:32" ht="50.1" hidden="1" customHeight="1" outlineLevel="1" x14ac:dyDescent="0.4">
      <c r="A200" s="4"/>
      <c r="B200" s="198">
        <v>811</v>
      </c>
      <c r="C200" s="199"/>
      <c r="D200" s="200"/>
      <c r="E200" s="201"/>
      <c r="F200" s="202"/>
      <c r="G200" s="201">
        <f>F200+J200</f>
        <v>0</v>
      </c>
      <c r="H200" s="203">
        <f>U200</f>
        <v>0</v>
      </c>
      <c r="I200" s="204">
        <f>AE200</f>
        <v>0</v>
      </c>
      <c r="J200" s="205">
        <f>H200+I200</f>
        <v>0</v>
      </c>
      <c r="K200" s="206"/>
      <c r="L200" s="207"/>
      <c r="M200" s="208"/>
      <c r="N200" s="209"/>
      <c r="O200" s="210"/>
      <c r="P200" s="210"/>
      <c r="Q200" s="210"/>
      <c r="R200" s="210"/>
      <c r="S200" s="191">
        <f>SUM(K200:Q200)</f>
        <v>0</v>
      </c>
      <c r="T200" s="211"/>
      <c r="U200" s="212">
        <f>SUM(S200:T200)</f>
        <v>0</v>
      </c>
      <c r="V200" s="213"/>
      <c r="W200" s="214"/>
      <c r="X200" s="210"/>
      <c r="Y200" s="210"/>
      <c r="Z200" s="210"/>
      <c r="AA200" s="210"/>
      <c r="AB200" s="210"/>
      <c r="AC200" s="50">
        <f>SUM(V200:AB200)</f>
        <v>0</v>
      </c>
      <c r="AD200" s="215"/>
      <c r="AE200" s="66">
        <f>SUM(AC200:AD200)</f>
        <v>0</v>
      </c>
      <c r="AF200" s="216"/>
    </row>
    <row r="201" spans="1:32" ht="18" hidden="1" customHeight="1" outlineLevel="1" thickBot="1" x14ac:dyDescent="0.4">
      <c r="A201" s="4"/>
      <c r="B201" s="198">
        <v>811</v>
      </c>
      <c r="C201" s="199"/>
      <c r="D201" s="200"/>
      <c r="E201" s="201"/>
      <c r="F201" s="202"/>
      <c r="G201" s="201">
        <f t="shared" si="95"/>
        <v>0</v>
      </c>
      <c r="H201" s="203">
        <f t="shared" si="96"/>
        <v>0</v>
      </c>
      <c r="I201" s="204">
        <f t="shared" si="97"/>
        <v>0</v>
      </c>
      <c r="J201" s="205">
        <f t="shared" si="98"/>
        <v>0</v>
      </c>
      <c r="K201" s="206"/>
      <c r="L201" s="207"/>
      <c r="M201" s="208"/>
      <c r="N201" s="209"/>
      <c r="O201" s="210"/>
      <c r="P201" s="210"/>
      <c r="Q201" s="210"/>
      <c r="R201" s="210"/>
      <c r="S201" s="191">
        <f t="shared" si="99"/>
        <v>0</v>
      </c>
      <c r="T201" s="211"/>
      <c r="U201" s="212">
        <f t="shared" si="100"/>
        <v>0</v>
      </c>
      <c r="V201" s="213"/>
      <c r="W201" s="214"/>
      <c r="X201" s="210"/>
      <c r="Y201" s="210"/>
      <c r="Z201" s="210"/>
      <c r="AA201" s="210"/>
      <c r="AB201" s="210"/>
      <c r="AC201" s="50">
        <f t="shared" si="101"/>
        <v>0</v>
      </c>
      <c r="AD201" s="215"/>
      <c r="AE201" s="66">
        <f t="shared" si="102"/>
        <v>0</v>
      </c>
      <c r="AF201" s="216"/>
    </row>
    <row r="202" spans="1:32" ht="50.1" customHeight="1" outlineLevel="1" thickBot="1" x14ac:dyDescent="0.4">
      <c r="A202" s="4"/>
      <c r="B202" s="54" t="s">
        <v>214</v>
      </c>
      <c r="C202" s="54"/>
      <c r="D202" s="55"/>
      <c r="E202" s="56">
        <f t="shared" ref="E202:AE202" si="103">SUBTOTAL(9,E195:E201)</f>
        <v>4350</v>
      </c>
      <c r="F202" s="56">
        <f t="shared" si="103"/>
        <v>4350</v>
      </c>
      <c r="G202" s="56">
        <f t="shared" si="103"/>
        <v>4500</v>
      </c>
      <c r="H202" s="56">
        <f t="shared" si="103"/>
        <v>150</v>
      </c>
      <c r="I202" s="56">
        <f t="shared" si="103"/>
        <v>0</v>
      </c>
      <c r="J202" s="58">
        <f t="shared" si="103"/>
        <v>150</v>
      </c>
      <c r="K202" s="56">
        <f t="shared" si="103"/>
        <v>150</v>
      </c>
      <c r="L202" s="56">
        <f t="shared" si="103"/>
        <v>0</v>
      </c>
      <c r="M202" s="56">
        <f t="shared" si="103"/>
        <v>0</v>
      </c>
      <c r="N202" s="56">
        <f t="shared" si="103"/>
        <v>0</v>
      </c>
      <c r="O202" s="56">
        <f t="shared" si="103"/>
        <v>0</v>
      </c>
      <c r="P202" s="56">
        <f t="shared" si="103"/>
        <v>0</v>
      </c>
      <c r="Q202" s="56">
        <f t="shared" si="103"/>
        <v>0</v>
      </c>
      <c r="R202" s="56">
        <f t="shared" si="103"/>
        <v>0</v>
      </c>
      <c r="S202" s="56">
        <f t="shared" si="103"/>
        <v>150</v>
      </c>
      <c r="T202" s="56">
        <f t="shared" si="103"/>
        <v>0</v>
      </c>
      <c r="U202" s="56">
        <f t="shared" si="103"/>
        <v>150</v>
      </c>
      <c r="V202" s="56">
        <f t="shared" si="103"/>
        <v>0</v>
      </c>
      <c r="W202" s="56">
        <f t="shared" si="103"/>
        <v>0</v>
      </c>
      <c r="X202" s="56">
        <f t="shared" si="103"/>
        <v>0</v>
      </c>
      <c r="Y202" s="56">
        <f t="shared" si="103"/>
        <v>0</v>
      </c>
      <c r="Z202" s="56">
        <f t="shared" si="103"/>
        <v>0</v>
      </c>
      <c r="AA202" s="56">
        <f t="shared" si="103"/>
        <v>0</v>
      </c>
      <c r="AB202" s="56">
        <f t="shared" si="103"/>
        <v>0</v>
      </c>
      <c r="AC202" s="56">
        <f t="shared" si="103"/>
        <v>0</v>
      </c>
      <c r="AD202" s="56">
        <f t="shared" si="103"/>
        <v>0</v>
      </c>
      <c r="AE202" s="56">
        <f t="shared" si="103"/>
        <v>0</v>
      </c>
      <c r="AF202" s="139"/>
    </row>
    <row r="203" spans="1:32" ht="69" customHeight="1" outlineLevel="1" x14ac:dyDescent="0.35">
      <c r="A203" s="4">
        <v>17</v>
      </c>
      <c r="B203" s="69">
        <v>812</v>
      </c>
      <c r="C203" s="114">
        <v>3684</v>
      </c>
      <c r="D203" s="71" t="s">
        <v>215</v>
      </c>
      <c r="E203" s="33">
        <v>300</v>
      </c>
      <c r="F203" s="144">
        <v>300</v>
      </c>
      <c r="G203" s="33">
        <f t="shared" ref="G203:G209" si="104">J203+F203</f>
        <v>700</v>
      </c>
      <c r="H203" s="144">
        <f t="shared" ref="H203:H217" si="105">U203</f>
        <v>400</v>
      </c>
      <c r="I203" s="33">
        <f t="shared" ref="I203:I217" si="106">AE203</f>
        <v>0</v>
      </c>
      <c r="J203" s="217">
        <f t="shared" ref="J203:J217" si="107">SUM(H203:I203)</f>
        <v>400</v>
      </c>
      <c r="K203" s="73">
        <v>117</v>
      </c>
      <c r="L203" s="74"/>
      <c r="M203" s="75"/>
      <c r="N203" s="75"/>
      <c r="O203" s="75"/>
      <c r="P203" s="75"/>
      <c r="Q203" s="75">
        <v>283</v>
      </c>
      <c r="R203" s="38"/>
      <c r="S203" s="38">
        <f t="shared" ref="S203:S217" si="108">SUM(K203:Q203)</f>
        <v>400</v>
      </c>
      <c r="T203" s="75"/>
      <c r="U203" s="39">
        <f t="shared" ref="U203:U217" si="109">SUM(S203:T203)</f>
        <v>400</v>
      </c>
      <c r="V203" s="73"/>
      <c r="W203" s="74"/>
      <c r="X203" s="75"/>
      <c r="Y203" s="75"/>
      <c r="Z203" s="75"/>
      <c r="AA203" s="75"/>
      <c r="AB203" s="75"/>
      <c r="AC203" s="38">
        <f t="shared" ref="AC203:AC217" si="110">SUM(V203:AB203)</f>
        <v>0</v>
      </c>
      <c r="AD203" s="75"/>
      <c r="AE203" s="34">
        <f t="shared" ref="AE203:AE217" si="111">SUM(AC203:AD203)</f>
        <v>0</v>
      </c>
      <c r="AF203" s="65"/>
    </row>
    <row r="204" spans="1:32" ht="69" customHeight="1" outlineLevel="1" thickBot="1" x14ac:dyDescent="0.4">
      <c r="A204" s="4">
        <v>25</v>
      </c>
      <c r="B204" s="69">
        <v>812</v>
      </c>
      <c r="C204" s="70">
        <v>4060</v>
      </c>
      <c r="D204" s="218" t="s">
        <v>216</v>
      </c>
      <c r="E204" s="33"/>
      <c r="F204" s="144"/>
      <c r="G204" s="33">
        <f t="shared" si="104"/>
        <v>600</v>
      </c>
      <c r="H204" s="144">
        <f t="shared" si="105"/>
        <v>600</v>
      </c>
      <c r="I204" s="33">
        <f t="shared" si="106"/>
        <v>0</v>
      </c>
      <c r="J204" s="217">
        <f t="shared" si="107"/>
        <v>600</v>
      </c>
      <c r="K204" s="73"/>
      <c r="L204" s="74"/>
      <c r="M204" s="75"/>
      <c r="N204" s="75"/>
      <c r="O204" s="75"/>
      <c r="P204" s="75"/>
      <c r="Q204" s="75">
        <v>600</v>
      </c>
      <c r="R204" s="38"/>
      <c r="S204" s="38">
        <f t="shared" si="108"/>
        <v>600</v>
      </c>
      <c r="T204" s="75"/>
      <c r="U204" s="39">
        <f t="shared" si="109"/>
        <v>600</v>
      </c>
      <c r="V204" s="73"/>
      <c r="W204" s="74"/>
      <c r="X204" s="75"/>
      <c r="Y204" s="75"/>
      <c r="Z204" s="75"/>
      <c r="AA204" s="75"/>
      <c r="AB204" s="75"/>
      <c r="AC204" s="38">
        <f t="shared" si="110"/>
        <v>0</v>
      </c>
      <c r="AD204" s="75"/>
      <c r="AE204" s="34">
        <f t="shared" si="111"/>
        <v>0</v>
      </c>
      <c r="AF204" s="61" t="s">
        <v>217</v>
      </c>
    </row>
    <row r="205" spans="1:32" ht="50.1" hidden="1" customHeight="1" outlineLevel="1" x14ac:dyDescent="0.4">
      <c r="A205" s="4"/>
      <c r="B205" s="69">
        <v>812</v>
      </c>
      <c r="C205" s="114"/>
      <c r="D205" s="71"/>
      <c r="E205" s="33"/>
      <c r="F205" s="144"/>
      <c r="G205" s="33">
        <f t="shared" si="104"/>
        <v>0</v>
      </c>
      <c r="H205" s="144">
        <f t="shared" si="105"/>
        <v>0</v>
      </c>
      <c r="I205" s="33">
        <f t="shared" si="106"/>
        <v>0</v>
      </c>
      <c r="J205" s="217">
        <f t="shared" si="107"/>
        <v>0</v>
      </c>
      <c r="K205" s="73"/>
      <c r="L205" s="74"/>
      <c r="M205" s="75"/>
      <c r="N205" s="75"/>
      <c r="O205" s="75"/>
      <c r="P205" s="75"/>
      <c r="Q205" s="75"/>
      <c r="R205" s="38"/>
      <c r="S205" s="38">
        <f t="shared" si="108"/>
        <v>0</v>
      </c>
      <c r="T205" s="75"/>
      <c r="U205" s="39">
        <f t="shared" si="109"/>
        <v>0</v>
      </c>
      <c r="V205" s="73"/>
      <c r="W205" s="74"/>
      <c r="X205" s="75"/>
      <c r="Y205" s="75"/>
      <c r="Z205" s="75"/>
      <c r="AA205" s="75"/>
      <c r="AB205" s="75"/>
      <c r="AC205" s="38">
        <f t="shared" si="110"/>
        <v>0</v>
      </c>
      <c r="AD205" s="75"/>
      <c r="AE205" s="34">
        <f t="shared" si="111"/>
        <v>0</v>
      </c>
      <c r="AF205" s="128"/>
    </row>
    <row r="206" spans="1:32" ht="50.1" hidden="1" customHeight="1" outlineLevel="1" x14ac:dyDescent="0.4">
      <c r="A206" s="4"/>
      <c r="B206" s="69">
        <v>812</v>
      </c>
      <c r="C206" s="114"/>
      <c r="D206" s="71"/>
      <c r="E206" s="33"/>
      <c r="F206" s="144"/>
      <c r="G206" s="33">
        <f t="shared" si="104"/>
        <v>0</v>
      </c>
      <c r="H206" s="144">
        <f t="shared" si="105"/>
        <v>0</v>
      </c>
      <c r="I206" s="33">
        <f t="shared" si="106"/>
        <v>0</v>
      </c>
      <c r="J206" s="217">
        <f t="shared" si="107"/>
        <v>0</v>
      </c>
      <c r="K206" s="73"/>
      <c r="L206" s="74"/>
      <c r="M206" s="75"/>
      <c r="N206" s="75"/>
      <c r="O206" s="75"/>
      <c r="P206" s="75"/>
      <c r="Q206" s="75"/>
      <c r="R206" s="38"/>
      <c r="S206" s="38">
        <f t="shared" si="108"/>
        <v>0</v>
      </c>
      <c r="T206" s="75"/>
      <c r="U206" s="39">
        <f t="shared" si="109"/>
        <v>0</v>
      </c>
      <c r="V206" s="73"/>
      <c r="W206" s="74"/>
      <c r="X206" s="75"/>
      <c r="Y206" s="75"/>
      <c r="Z206" s="75"/>
      <c r="AA206" s="75"/>
      <c r="AB206" s="75"/>
      <c r="AC206" s="38">
        <f t="shared" si="110"/>
        <v>0</v>
      </c>
      <c r="AD206" s="75"/>
      <c r="AE206" s="34">
        <f t="shared" si="111"/>
        <v>0</v>
      </c>
      <c r="AF206" s="65"/>
    </row>
    <row r="207" spans="1:32" ht="50.1" hidden="1" customHeight="1" outlineLevel="1" x14ac:dyDescent="0.4">
      <c r="A207" s="4"/>
      <c r="B207" s="69">
        <v>812</v>
      </c>
      <c r="C207" s="114"/>
      <c r="D207" s="71"/>
      <c r="E207" s="33"/>
      <c r="F207" s="144"/>
      <c r="G207" s="33">
        <f t="shared" si="104"/>
        <v>0</v>
      </c>
      <c r="H207" s="144">
        <f t="shared" si="105"/>
        <v>0</v>
      </c>
      <c r="I207" s="33">
        <f t="shared" si="106"/>
        <v>0</v>
      </c>
      <c r="J207" s="217">
        <f t="shared" si="107"/>
        <v>0</v>
      </c>
      <c r="K207" s="73"/>
      <c r="L207" s="74"/>
      <c r="M207" s="75"/>
      <c r="N207" s="75"/>
      <c r="O207" s="75"/>
      <c r="P207" s="75"/>
      <c r="Q207" s="75"/>
      <c r="R207" s="38"/>
      <c r="S207" s="38">
        <f t="shared" si="108"/>
        <v>0</v>
      </c>
      <c r="T207" s="75"/>
      <c r="U207" s="39">
        <f t="shared" si="109"/>
        <v>0</v>
      </c>
      <c r="V207" s="73"/>
      <c r="W207" s="74"/>
      <c r="X207" s="75"/>
      <c r="Y207" s="75"/>
      <c r="Z207" s="75"/>
      <c r="AA207" s="75"/>
      <c r="AB207" s="75"/>
      <c r="AC207" s="38">
        <f t="shared" si="110"/>
        <v>0</v>
      </c>
      <c r="AD207" s="75"/>
      <c r="AE207" s="34">
        <f t="shared" si="111"/>
        <v>0</v>
      </c>
      <c r="AF207" s="65"/>
    </row>
    <row r="208" spans="1:32" ht="50.1" hidden="1" customHeight="1" outlineLevel="1" x14ac:dyDescent="0.4">
      <c r="A208" s="4"/>
      <c r="B208" s="69">
        <v>812</v>
      </c>
      <c r="C208" s="114"/>
      <c r="D208" s="71"/>
      <c r="E208" s="33"/>
      <c r="F208" s="144"/>
      <c r="G208" s="33">
        <f t="shared" si="104"/>
        <v>0</v>
      </c>
      <c r="H208" s="144">
        <f t="shared" si="105"/>
        <v>0</v>
      </c>
      <c r="I208" s="33">
        <f t="shared" si="106"/>
        <v>0</v>
      </c>
      <c r="J208" s="217">
        <f t="shared" si="107"/>
        <v>0</v>
      </c>
      <c r="K208" s="73"/>
      <c r="L208" s="74"/>
      <c r="M208" s="75"/>
      <c r="N208" s="75"/>
      <c r="O208" s="75"/>
      <c r="P208" s="75"/>
      <c r="Q208" s="75"/>
      <c r="R208" s="38"/>
      <c r="S208" s="38">
        <f t="shared" si="108"/>
        <v>0</v>
      </c>
      <c r="T208" s="75"/>
      <c r="U208" s="39">
        <f t="shared" si="109"/>
        <v>0</v>
      </c>
      <c r="V208" s="73"/>
      <c r="W208" s="74"/>
      <c r="X208" s="75"/>
      <c r="Y208" s="75"/>
      <c r="Z208" s="75"/>
      <c r="AA208" s="75"/>
      <c r="AB208" s="75"/>
      <c r="AC208" s="38">
        <f t="shared" si="110"/>
        <v>0</v>
      </c>
      <c r="AD208" s="75"/>
      <c r="AE208" s="34">
        <f t="shared" si="111"/>
        <v>0</v>
      </c>
      <c r="AF208" s="65"/>
    </row>
    <row r="209" spans="1:32" ht="50.1" hidden="1" customHeight="1" outlineLevel="1" x14ac:dyDescent="0.4">
      <c r="A209" s="4"/>
      <c r="B209" s="69">
        <v>812</v>
      </c>
      <c r="C209" s="114"/>
      <c r="D209" s="71"/>
      <c r="E209" s="33"/>
      <c r="F209" s="144"/>
      <c r="G209" s="33">
        <f t="shared" si="104"/>
        <v>0</v>
      </c>
      <c r="H209" s="144">
        <f t="shared" si="105"/>
        <v>0</v>
      </c>
      <c r="I209" s="33">
        <f t="shared" si="106"/>
        <v>0</v>
      </c>
      <c r="J209" s="217">
        <f t="shared" si="107"/>
        <v>0</v>
      </c>
      <c r="K209" s="73"/>
      <c r="L209" s="74"/>
      <c r="M209" s="75"/>
      <c r="N209" s="75"/>
      <c r="O209" s="75"/>
      <c r="P209" s="75"/>
      <c r="Q209" s="75"/>
      <c r="R209" s="38"/>
      <c r="S209" s="38">
        <f t="shared" si="108"/>
        <v>0</v>
      </c>
      <c r="T209" s="75"/>
      <c r="U209" s="39">
        <f t="shared" si="109"/>
        <v>0</v>
      </c>
      <c r="V209" s="73"/>
      <c r="W209" s="74"/>
      <c r="X209" s="75"/>
      <c r="Y209" s="75"/>
      <c r="Z209" s="75"/>
      <c r="AA209" s="75"/>
      <c r="AB209" s="75"/>
      <c r="AC209" s="38">
        <f t="shared" si="110"/>
        <v>0</v>
      </c>
      <c r="AD209" s="75"/>
      <c r="AE209" s="34">
        <f t="shared" si="111"/>
        <v>0</v>
      </c>
      <c r="AF209" s="65"/>
    </row>
    <row r="210" spans="1:32" ht="50.1" hidden="1" customHeight="1" outlineLevel="1" x14ac:dyDescent="0.4">
      <c r="A210" s="4"/>
      <c r="B210" s="180">
        <v>812</v>
      </c>
      <c r="C210" s="219"/>
      <c r="D210" s="182"/>
      <c r="E210" s="33"/>
      <c r="F210" s="197"/>
      <c r="G210" s="33">
        <f t="shared" ref="G210:G215" si="112">F210+J210</f>
        <v>0</v>
      </c>
      <c r="H210" s="95">
        <f t="shared" si="105"/>
        <v>0</v>
      </c>
      <c r="I210" s="115">
        <f t="shared" si="106"/>
        <v>0</v>
      </c>
      <c r="J210" s="144">
        <f t="shared" si="107"/>
        <v>0</v>
      </c>
      <c r="K210" s="220"/>
      <c r="L210" s="221"/>
      <c r="M210" s="197"/>
      <c r="N210" s="75"/>
      <c r="O210" s="197"/>
      <c r="P210" s="197"/>
      <c r="Q210" s="197"/>
      <c r="R210" s="197"/>
      <c r="S210" s="75">
        <f t="shared" si="108"/>
        <v>0</v>
      </c>
      <c r="T210" s="191"/>
      <c r="U210" s="76">
        <f t="shared" si="109"/>
        <v>0</v>
      </c>
      <c r="V210" s="222"/>
      <c r="W210" s="223"/>
      <c r="X210" s="197"/>
      <c r="Y210" s="197"/>
      <c r="Z210" s="197"/>
      <c r="AA210" s="197"/>
      <c r="AB210" s="197"/>
      <c r="AC210" s="75">
        <f t="shared" si="110"/>
        <v>0</v>
      </c>
      <c r="AD210" s="197"/>
      <c r="AE210" s="72">
        <f t="shared" si="111"/>
        <v>0</v>
      </c>
      <c r="AF210" s="216"/>
    </row>
    <row r="211" spans="1:32" ht="50.1" hidden="1" customHeight="1" outlineLevel="1" x14ac:dyDescent="0.4">
      <c r="A211" s="4"/>
      <c r="B211" s="224">
        <v>812</v>
      </c>
      <c r="C211" s="219"/>
      <c r="D211" s="182"/>
      <c r="E211" s="33"/>
      <c r="F211" s="197"/>
      <c r="G211" s="33">
        <f t="shared" si="112"/>
        <v>0</v>
      </c>
      <c r="H211" s="95">
        <f t="shared" si="105"/>
        <v>0</v>
      </c>
      <c r="I211" s="115">
        <f t="shared" si="106"/>
        <v>0</v>
      </c>
      <c r="J211" s="144">
        <f t="shared" si="107"/>
        <v>0</v>
      </c>
      <c r="K211" s="220"/>
      <c r="L211" s="221"/>
      <c r="M211" s="197"/>
      <c r="N211" s="75"/>
      <c r="O211" s="197"/>
      <c r="P211" s="197"/>
      <c r="Q211" s="197"/>
      <c r="R211" s="197"/>
      <c r="S211" s="75">
        <f t="shared" si="108"/>
        <v>0</v>
      </c>
      <c r="T211" s="225"/>
      <c r="U211" s="76">
        <f t="shared" si="109"/>
        <v>0</v>
      </c>
      <c r="V211" s="226"/>
      <c r="W211" s="226"/>
      <c r="X211" s="197"/>
      <c r="Y211" s="197"/>
      <c r="Z211" s="197"/>
      <c r="AA211" s="197"/>
      <c r="AB211" s="197"/>
      <c r="AC211" s="75">
        <f t="shared" si="110"/>
        <v>0</v>
      </c>
      <c r="AD211" s="197"/>
      <c r="AE211" s="72">
        <f t="shared" si="111"/>
        <v>0</v>
      </c>
      <c r="AF211" s="227"/>
    </row>
    <row r="212" spans="1:32" ht="50.1" hidden="1" customHeight="1" outlineLevel="1" x14ac:dyDescent="0.4">
      <c r="A212" s="4"/>
      <c r="B212" s="228">
        <v>812</v>
      </c>
      <c r="C212" s="229"/>
      <c r="D212" s="230"/>
      <c r="E212" s="33"/>
      <c r="F212" s="215"/>
      <c r="G212" s="44">
        <f t="shared" si="112"/>
        <v>0</v>
      </c>
      <c r="H212" s="231">
        <f t="shared" si="105"/>
        <v>0</v>
      </c>
      <c r="I212" s="115">
        <f t="shared" si="106"/>
        <v>0</v>
      </c>
      <c r="J212" s="144">
        <f t="shared" si="107"/>
        <v>0</v>
      </c>
      <c r="K212" s="220"/>
      <c r="L212" s="232"/>
      <c r="M212" s="215"/>
      <c r="N212" s="50"/>
      <c r="O212" s="215"/>
      <c r="P212" s="215"/>
      <c r="Q212" s="215"/>
      <c r="R212" s="215"/>
      <c r="S212" s="75">
        <f t="shared" si="108"/>
        <v>0</v>
      </c>
      <c r="T212" s="191"/>
      <c r="U212" s="76">
        <f t="shared" si="109"/>
        <v>0</v>
      </c>
      <c r="V212" s="233"/>
      <c r="W212" s="234"/>
      <c r="X212" s="215"/>
      <c r="Y212" s="215"/>
      <c r="Z212" s="215"/>
      <c r="AA212" s="215"/>
      <c r="AB212" s="215"/>
      <c r="AC212" s="75">
        <f t="shared" si="110"/>
        <v>0</v>
      </c>
      <c r="AD212" s="197"/>
      <c r="AE212" s="72">
        <f t="shared" si="111"/>
        <v>0</v>
      </c>
      <c r="AF212" s="119"/>
    </row>
    <row r="213" spans="1:32" ht="50.1" hidden="1" customHeight="1" outlineLevel="1" x14ac:dyDescent="0.4">
      <c r="A213" s="4"/>
      <c r="B213" s="224">
        <v>812</v>
      </c>
      <c r="C213" s="219"/>
      <c r="D213" s="235"/>
      <c r="E213" s="33"/>
      <c r="F213" s="197"/>
      <c r="G213" s="33">
        <f t="shared" si="112"/>
        <v>0</v>
      </c>
      <c r="H213" s="95">
        <f t="shared" si="105"/>
        <v>0</v>
      </c>
      <c r="I213" s="115">
        <f t="shared" si="106"/>
        <v>0</v>
      </c>
      <c r="J213" s="144">
        <f t="shared" si="107"/>
        <v>0</v>
      </c>
      <c r="K213" s="220"/>
      <c r="L213" s="221"/>
      <c r="M213" s="197"/>
      <c r="N213" s="75"/>
      <c r="O213" s="197"/>
      <c r="P213" s="197"/>
      <c r="Q213" s="236"/>
      <c r="R213" s="236"/>
      <c r="S213" s="75">
        <f t="shared" si="108"/>
        <v>0</v>
      </c>
      <c r="T213" s="191"/>
      <c r="U213" s="76">
        <f t="shared" si="109"/>
        <v>0</v>
      </c>
      <c r="V213" s="237"/>
      <c r="W213" s="226"/>
      <c r="X213" s="197"/>
      <c r="Y213" s="197"/>
      <c r="Z213" s="197"/>
      <c r="AA213" s="197"/>
      <c r="AB213" s="197"/>
      <c r="AC213" s="75">
        <f t="shared" si="110"/>
        <v>0</v>
      </c>
      <c r="AD213" s="197"/>
      <c r="AE213" s="72">
        <f t="shared" si="111"/>
        <v>0</v>
      </c>
      <c r="AF213" s="238"/>
    </row>
    <row r="214" spans="1:32" ht="50.1" hidden="1" customHeight="1" outlineLevel="1" x14ac:dyDescent="0.4">
      <c r="A214" s="4"/>
      <c r="B214" s="224">
        <v>812</v>
      </c>
      <c r="C214" s="219"/>
      <c r="D214" s="239"/>
      <c r="E214" s="33"/>
      <c r="F214" s="197"/>
      <c r="G214" s="33">
        <f t="shared" si="112"/>
        <v>0</v>
      </c>
      <c r="H214" s="95">
        <f t="shared" si="105"/>
        <v>0</v>
      </c>
      <c r="I214" s="115">
        <f t="shared" si="106"/>
        <v>0</v>
      </c>
      <c r="J214" s="144">
        <f t="shared" si="107"/>
        <v>0</v>
      </c>
      <c r="K214" s="240"/>
      <c r="L214" s="241"/>
      <c r="M214" s="197"/>
      <c r="N214" s="75"/>
      <c r="O214" s="197"/>
      <c r="P214" s="197"/>
      <c r="Q214" s="197"/>
      <c r="R214" s="197"/>
      <c r="S214" s="75">
        <f t="shared" si="108"/>
        <v>0</v>
      </c>
      <c r="T214" s="225"/>
      <c r="U214" s="76">
        <f t="shared" si="109"/>
        <v>0</v>
      </c>
      <c r="V214" s="226"/>
      <c r="W214" s="226"/>
      <c r="X214" s="197"/>
      <c r="Y214" s="197"/>
      <c r="Z214" s="197"/>
      <c r="AA214" s="197"/>
      <c r="AB214" s="197"/>
      <c r="AC214" s="75">
        <f t="shared" si="110"/>
        <v>0</v>
      </c>
      <c r="AD214" s="197"/>
      <c r="AE214" s="72">
        <f t="shared" si="111"/>
        <v>0</v>
      </c>
      <c r="AF214" s="216"/>
    </row>
    <row r="215" spans="1:32" ht="50.1" hidden="1" customHeight="1" outlineLevel="1" x14ac:dyDescent="0.4">
      <c r="A215" s="4"/>
      <c r="B215" s="242">
        <v>812</v>
      </c>
      <c r="C215" s="243"/>
      <c r="D215" s="244"/>
      <c r="E215" s="47"/>
      <c r="F215" s="245"/>
      <c r="G215" s="47">
        <f t="shared" si="112"/>
        <v>0</v>
      </c>
      <c r="H215" s="246">
        <f t="shared" si="105"/>
        <v>0</v>
      </c>
      <c r="I215" s="247">
        <f t="shared" si="106"/>
        <v>0</v>
      </c>
      <c r="J215" s="144">
        <f t="shared" si="107"/>
        <v>0</v>
      </c>
      <c r="K215" s="248"/>
      <c r="L215" s="249"/>
      <c r="M215" s="245"/>
      <c r="N215" s="51"/>
      <c r="O215" s="245"/>
      <c r="P215" s="245"/>
      <c r="Q215" s="245"/>
      <c r="R215" s="245"/>
      <c r="S215" s="75">
        <f t="shared" si="108"/>
        <v>0</v>
      </c>
      <c r="T215" s="225"/>
      <c r="U215" s="76">
        <f t="shared" si="109"/>
        <v>0</v>
      </c>
      <c r="V215" s="226"/>
      <c r="W215" s="226"/>
      <c r="X215" s="197"/>
      <c r="Y215" s="197"/>
      <c r="Z215" s="197"/>
      <c r="AA215" s="197"/>
      <c r="AB215" s="197"/>
      <c r="AC215" s="75">
        <f t="shared" si="110"/>
        <v>0</v>
      </c>
      <c r="AD215" s="197"/>
      <c r="AE215" s="72">
        <f t="shared" si="111"/>
        <v>0</v>
      </c>
      <c r="AF215" s="250"/>
    </row>
    <row r="216" spans="1:32" ht="50.1" hidden="1" customHeight="1" outlineLevel="1" x14ac:dyDescent="0.4">
      <c r="A216" s="4"/>
      <c r="B216" s="69">
        <v>812</v>
      </c>
      <c r="C216" s="114"/>
      <c r="D216" s="71"/>
      <c r="E216" s="33"/>
      <c r="F216" s="33"/>
      <c r="G216" s="33">
        <f>J216+F216</f>
        <v>0</v>
      </c>
      <c r="H216" s="72">
        <f t="shared" si="105"/>
        <v>0</v>
      </c>
      <c r="I216" s="33">
        <f t="shared" si="106"/>
        <v>0</v>
      </c>
      <c r="J216" s="217">
        <f t="shared" si="107"/>
        <v>0</v>
      </c>
      <c r="K216" s="73"/>
      <c r="L216" s="74"/>
      <c r="M216" s="75"/>
      <c r="N216" s="75"/>
      <c r="O216" s="75"/>
      <c r="P216" s="75"/>
      <c r="Q216" s="75"/>
      <c r="R216" s="75"/>
      <c r="S216" s="38">
        <f t="shared" si="108"/>
        <v>0</v>
      </c>
      <c r="T216" s="38"/>
      <c r="U216" s="39">
        <f t="shared" si="109"/>
        <v>0</v>
      </c>
      <c r="V216" s="36"/>
      <c r="W216" s="37"/>
      <c r="X216" s="38"/>
      <c r="Y216" s="38"/>
      <c r="Z216" s="38"/>
      <c r="AA216" s="38"/>
      <c r="AB216" s="38"/>
      <c r="AC216" s="38">
        <f t="shared" si="110"/>
        <v>0</v>
      </c>
      <c r="AD216" s="38"/>
      <c r="AE216" s="34">
        <f t="shared" si="111"/>
        <v>0</v>
      </c>
      <c r="AF216" s="65"/>
    </row>
    <row r="217" spans="1:32" ht="50.1" hidden="1" customHeight="1" outlineLevel="1" thickBot="1" x14ac:dyDescent="0.4">
      <c r="A217" s="4"/>
      <c r="B217" s="69">
        <v>812</v>
      </c>
      <c r="C217" s="114"/>
      <c r="D217" s="71"/>
      <c r="E217" s="33"/>
      <c r="F217" s="33"/>
      <c r="G217" s="33">
        <f>J217+F217</f>
        <v>0</v>
      </c>
      <c r="H217" s="72">
        <f t="shared" si="105"/>
        <v>0</v>
      </c>
      <c r="I217" s="33">
        <f t="shared" si="106"/>
        <v>0</v>
      </c>
      <c r="J217" s="217">
        <f t="shared" si="107"/>
        <v>0</v>
      </c>
      <c r="K217" s="73"/>
      <c r="L217" s="74"/>
      <c r="M217" s="75"/>
      <c r="N217" s="75"/>
      <c r="O217" s="75"/>
      <c r="P217" s="75"/>
      <c r="Q217" s="75"/>
      <c r="R217" s="75"/>
      <c r="S217" s="38">
        <f t="shared" si="108"/>
        <v>0</v>
      </c>
      <c r="T217" s="38"/>
      <c r="U217" s="39">
        <f t="shared" si="109"/>
        <v>0</v>
      </c>
      <c r="V217" s="36"/>
      <c r="W217" s="37"/>
      <c r="X217" s="38"/>
      <c r="Y217" s="38"/>
      <c r="Z217" s="38"/>
      <c r="AA217" s="38"/>
      <c r="AB217" s="38"/>
      <c r="AC217" s="38">
        <f t="shared" si="110"/>
        <v>0</v>
      </c>
      <c r="AD217" s="38"/>
      <c r="AE217" s="34">
        <f t="shared" si="111"/>
        <v>0</v>
      </c>
      <c r="AF217" s="65"/>
    </row>
    <row r="218" spans="1:32" ht="50.1" customHeight="1" collapsed="1" thickBot="1" x14ac:dyDescent="0.4">
      <c r="A218" s="4"/>
      <c r="B218" s="251"/>
      <c r="C218" s="251"/>
      <c r="D218" s="251" t="s">
        <v>218</v>
      </c>
      <c r="E218" s="56">
        <f t="shared" ref="E218:AE218" si="113">SUBTOTAL(9,E203:E217)</f>
        <v>300</v>
      </c>
      <c r="F218" s="56">
        <f t="shared" si="113"/>
        <v>300</v>
      </c>
      <c r="G218" s="56">
        <f t="shared" si="113"/>
        <v>1300</v>
      </c>
      <c r="H218" s="58">
        <f t="shared" si="113"/>
        <v>1000</v>
      </c>
      <c r="I218" s="56">
        <f t="shared" si="113"/>
        <v>0</v>
      </c>
      <c r="J218" s="252">
        <f t="shared" si="113"/>
        <v>1000</v>
      </c>
      <c r="K218" s="56">
        <f t="shared" si="113"/>
        <v>117</v>
      </c>
      <c r="L218" s="56">
        <f t="shared" si="113"/>
        <v>0</v>
      </c>
      <c r="M218" s="56">
        <f t="shared" si="113"/>
        <v>0</v>
      </c>
      <c r="N218" s="56">
        <f t="shared" si="113"/>
        <v>0</v>
      </c>
      <c r="O218" s="56">
        <f t="shared" si="113"/>
        <v>0</v>
      </c>
      <c r="P218" s="56">
        <f t="shared" si="113"/>
        <v>0</v>
      </c>
      <c r="Q218" s="56">
        <f t="shared" si="113"/>
        <v>883</v>
      </c>
      <c r="R218" s="56">
        <f t="shared" si="113"/>
        <v>0</v>
      </c>
      <c r="S218" s="56">
        <f t="shared" si="113"/>
        <v>1000</v>
      </c>
      <c r="T218" s="56">
        <f t="shared" si="113"/>
        <v>0</v>
      </c>
      <c r="U218" s="56">
        <f t="shared" si="113"/>
        <v>1000</v>
      </c>
      <c r="V218" s="56">
        <f t="shared" si="113"/>
        <v>0</v>
      </c>
      <c r="W218" s="56">
        <f t="shared" si="113"/>
        <v>0</v>
      </c>
      <c r="X218" s="56">
        <f t="shared" si="113"/>
        <v>0</v>
      </c>
      <c r="Y218" s="56">
        <f t="shared" si="113"/>
        <v>0</v>
      </c>
      <c r="Z218" s="56">
        <f t="shared" si="113"/>
        <v>0</v>
      </c>
      <c r="AA218" s="56">
        <f t="shared" si="113"/>
        <v>0</v>
      </c>
      <c r="AB218" s="56">
        <f t="shared" si="113"/>
        <v>0</v>
      </c>
      <c r="AC218" s="56">
        <f t="shared" si="113"/>
        <v>0</v>
      </c>
      <c r="AD218" s="56">
        <f t="shared" si="113"/>
        <v>0</v>
      </c>
      <c r="AE218" s="58">
        <f t="shared" si="113"/>
        <v>0</v>
      </c>
      <c r="AF218" s="253"/>
    </row>
    <row r="219" spans="1:32" ht="82.5" customHeight="1" x14ac:dyDescent="0.35">
      <c r="A219" s="4">
        <v>17</v>
      </c>
      <c r="B219" s="254">
        <v>813</v>
      </c>
      <c r="C219" s="255">
        <v>3575</v>
      </c>
      <c r="D219" s="256" t="s">
        <v>219</v>
      </c>
      <c r="E219" s="47">
        <v>6000</v>
      </c>
      <c r="F219" s="46">
        <v>6000</v>
      </c>
      <c r="G219" s="257">
        <f>F219+J219</f>
        <v>6800</v>
      </c>
      <c r="H219" s="257">
        <f>U219</f>
        <v>800</v>
      </c>
      <c r="I219" s="257">
        <f>AE219</f>
        <v>0</v>
      </c>
      <c r="J219" s="258">
        <f>SUM(H219:I219)</f>
        <v>800</v>
      </c>
      <c r="K219" s="80"/>
      <c r="L219" s="81"/>
      <c r="M219" s="51"/>
      <c r="N219" s="51"/>
      <c r="O219" s="51"/>
      <c r="P219" s="51"/>
      <c r="Q219" s="51">
        <v>800</v>
      </c>
      <c r="R219" s="75"/>
      <c r="S219" s="75">
        <f>SUM(K219:Q219)</f>
        <v>800</v>
      </c>
      <c r="T219" s="75"/>
      <c r="U219" s="76">
        <f>SUM(S219:T219)</f>
        <v>800</v>
      </c>
      <c r="V219" s="81"/>
      <c r="W219" s="51"/>
      <c r="X219" s="51"/>
      <c r="Y219" s="51"/>
      <c r="Z219" s="51"/>
      <c r="AA219" s="51"/>
      <c r="AB219" s="51"/>
      <c r="AC219" s="51">
        <f>SUM(V219:AB219)</f>
        <v>0</v>
      </c>
      <c r="AD219" s="51"/>
      <c r="AE219" s="46">
        <f>SUM(AC219:AD219)</f>
        <v>0</v>
      </c>
      <c r="AF219" s="259"/>
    </row>
    <row r="220" spans="1:32" ht="82.5" customHeight="1" x14ac:dyDescent="0.35">
      <c r="A220" s="4">
        <v>25</v>
      </c>
      <c r="B220" s="260">
        <v>813</v>
      </c>
      <c r="C220" s="261">
        <v>4061</v>
      </c>
      <c r="D220" s="262" t="s">
        <v>220</v>
      </c>
      <c r="E220" s="44"/>
      <c r="F220" s="64"/>
      <c r="G220" s="44">
        <f t="shared" ref="G220" si="114">F220+J220</f>
        <v>1100</v>
      </c>
      <c r="H220" s="44">
        <f t="shared" ref="H220" si="115">U220</f>
        <v>500</v>
      </c>
      <c r="I220" s="44">
        <f t="shared" ref="I220" si="116">AE220</f>
        <v>600</v>
      </c>
      <c r="J220" s="141">
        <f t="shared" ref="J220" si="117">SUM(H220:I220)</f>
        <v>1100</v>
      </c>
      <c r="K220" s="48"/>
      <c r="L220" s="49"/>
      <c r="M220" s="50"/>
      <c r="N220" s="50"/>
      <c r="O220" s="50"/>
      <c r="P220" s="50"/>
      <c r="Q220" s="50">
        <v>500</v>
      </c>
      <c r="R220" s="50"/>
      <c r="S220" s="50">
        <f t="shared" ref="S220" si="118">SUM(K220:Q220)</f>
        <v>500</v>
      </c>
      <c r="T220" s="50"/>
      <c r="U220" s="66">
        <f t="shared" ref="U220" si="119">SUM(S220:T220)</f>
        <v>500</v>
      </c>
      <c r="V220" s="49"/>
      <c r="W220" s="50"/>
      <c r="X220" s="50"/>
      <c r="Y220" s="50"/>
      <c r="Z220" s="50"/>
      <c r="AA220" s="50"/>
      <c r="AB220" s="50">
        <v>600</v>
      </c>
      <c r="AC220" s="50">
        <f t="shared" ref="AC220" si="120">SUM(V220:AB220)</f>
        <v>600</v>
      </c>
      <c r="AD220" s="50"/>
      <c r="AE220" s="64">
        <f t="shared" ref="AE220" si="121">SUM(AC220:AD220)</f>
        <v>600</v>
      </c>
      <c r="AF220" s="263" t="s">
        <v>221</v>
      </c>
    </row>
    <row r="221" spans="1:32" ht="82.5" customHeight="1" x14ac:dyDescent="0.35">
      <c r="A221" s="4">
        <v>25</v>
      </c>
      <c r="B221" s="264">
        <v>813</v>
      </c>
      <c r="C221" s="265">
        <v>4062</v>
      </c>
      <c r="D221" s="266" t="s">
        <v>222</v>
      </c>
      <c r="E221" s="33"/>
      <c r="F221" s="72"/>
      <c r="G221" s="33">
        <f>F221+J221</f>
        <v>300</v>
      </c>
      <c r="H221" s="33">
        <f>U221</f>
        <v>300</v>
      </c>
      <c r="I221" s="33">
        <f>AE221</f>
        <v>0</v>
      </c>
      <c r="J221" s="144">
        <f>SUM(H221:I221)</f>
        <v>300</v>
      </c>
      <c r="K221" s="73"/>
      <c r="L221" s="74"/>
      <c r="M221" s="75"/>
      <c r="N221" s="75"/>
      <c r="O221" s="75"/>
      <c r="P221" s="75"/>
      <c r="Q221" s="75">
        <v>300</v>
      </c>
      <c r="R221" s="75"/>
      <c r="S221" s="75">
        <f>SUM(K221:Q221)</f>
        <v>300</v>
      </c>
      <c r="T221" s="75"/>
      <c r="U221" s="76">
        <f>SUM(S221:T221)</f>
        <v>300</v>
      </c>
      <c r="V221" s="74"/>
      <c r="W221" s="75"/>
      <c r="X221" s="75"/>
      <c r="Y221" s="75"/>
      <c r="Z221" s="75"/>
      <c r="AA221" s="75"/>
      <c r="AB221" s="75"/>
      <c r="AC221" s="75">
        <f>SUM(V221:AB221)</f>
        <v>0</v>
      </c>
      <c r="AD221" s="75"/>
      <c r="AE221" s="72">
        <f>SUM(AC221:AD221)</f>
        <v>0</v>
      </c>
      <c r="AF221" s="61" t="s">
        <v>217</v>
      </c>
    </row>
    <row r="222" spans="1:32" ht="82.5" customHeight="1" x14ac:dyDescent="0.35">
      <c r="A222" s="4"/>
      <c r="B222" s="264">
        <v>813</v>
      </c>
      <c r="C222" s="267">
        <v>3550</v>
      </c>
      <c r="D222" s="266" t="s">
        <v>223</v>
      </c>
      <c r="E222" s="33">
        <v>4140</v>
      </c>
      <c r="F222" s="72">
        <v>2498.7260000000001</v>
      </c>
      <c r="G222" s="33">
        <f>F222+J222</f>
        <v>12498.726000000001</v>
      </c>
      <c r="H222" s="33">
        <f>U222</f>
        <v>10000</v>
      </c>
      <c r="I222" s="33">
        <f>AE222</f>
        <v>0</v>
      </c>
      <c r="J222" s="144">
        <f>SUM(H222:I222)</f>
        <v>10000</v>
      </c>
      <c r="K222" s="73"/>
      <c r="L222" s="74"/>
      <c r="M222" s="75"/>
      <c r="N222" s="75"/>
      <c r="O222" s="75"/>
      <c r="P222" s="75"/>
      <c r="Q222" s="75">
        <v>4900</v>
      </c>
      <c r="R222" s="75">
        <v>5100</v>
      </c>
      <c r="S222" s="75">
        <f>SUM(K222:Q222)</f>
        <v>4900</v>
      </c>
      <c r="T222" s="75"/>
      <c r="U222" s="76">
        <f>SUM(R222:T222)</f>
        <v>10000</v>
      </c>
      <c r="V222" s="74"/>
      <c r="W222" s="75"/>
      <c r="X222" s="75"/>
      <c r="Y222" s="75"/>
      <c r="Z222" s="75"/>
      <c r="AA222" s="75"/>
      <c r="AB222" s="75"/>
      <c r="AC222" s="75">
        <f>SUM(V222:AB222)</f>
        <v>0</v>
      </c>
      <c r="AD222" s="75"/>
      <c r="AE222" s="76">
        <f>SUM(AC222:AD222)</f>
        <v>0</v>
      </c>
      <c r="AF222" s="268"/>
    </row>
    <row r="223" spans="1:32" ht="52.5" customHeight="1" thickBot="1" x14ac:dyDescent="0.4">
      <c r="A223" s="269">
        <v>25</v>
      </c>
      <c r="B223" s="270">
        <v>813</v>
      </c>
      <c r="C223" s="271">
        <v>4121</v>
      </c>
      <c r="D223" s="272" t="s">
        <v>224</v>
      </c>
      <c r="E223" s="86"/>
      <c r="F223" s="87"/>
      <c r="G223" s="86">
        <f>F223+J223</f>
        <v>300</v>
      </c>
      <c r="H223" s="86">
        <f>U223</f>
        <v>300</v>
      </c>
      <c r="I223" s="86">
        <f>AE223</f>
        <v>0</v>
      </c>
      <c r="J223" s="273">
        <f>SUM(H223:I223)</f>
        <v>300</v>
      </c>
      <c r="K223" s="89"/>
      <c r="L223" s="90"/>
      <c r="M223" s="91"/>
      <c r="N223" s="91"/>
      <c r="O223" s="91"/>
      <c r="P223" s="91"/>
      <c r="Q223" s="91">
        <v>300</v>
      </c>
      <c r="R223" s="91"/>
      <c r="S223" s="91">
        <f>SUM(K223:Q223)</f>
        <v>300</v>
      </c>
      <c r="T223" s="91"/>
      <c r="U223" s="92">
        <f>SUM(R223:T223)</f>
        <v>300</v>
      </c>
      <c r="V223" s="90"/>
      <c r="W223" s="91"/>
      <c r="X223" s="91"/>
      <c r="Y223" s="91"/>
      <c r="Z223" s="91"/>
      <c r="AA223" s="91"/>
      <c r="AB223" s="91"/>
      <c r="AC223" s="91">
        <f>SUM(V223:AB223)</f>
        <v>0</v>
      </c>
      <c r="AD223" s="91"/>
      <c r="AE223" s="92">
        <f>SUM(AC223:AD223)</f>
        <v>0</v>
      </c>
      <c r="AF223" s="53" t="s">
        <v>102</v>
      </c>
    </row>
    <row r="224" spans="1:32" ht="50.1" customHeight="1" thickBot="1" x14ac:dyDescent="0.4">
      <c r="A224" s="274"/>
      <c r="B224" s="275"/>
      <c r="C224" s="275"/>
      <c r="D224" s="275" t="s">
        <v>225</v>
      </c>
      <c r="E224" s="125">
        <f t="shared" ref="E224:AE224" si="122">SUBTOTAL(9,E219:E223)</f>
        <v>10140</v>
      </c>
      <c r="F224" s="276">
        <f t="shared" si="122"/>
        <v>8498.7260000000006</v>
      </c>
      <c r="G224" s="125">
        <f t="shared" si="122"/>
        <v>20998.726000000002</v>
      </c>
      <c r="H224" s="125">
        <f t="shared" si="122"/>
        <v>11900</v>
      </c>
      <c r="I224" s="125">
        <f t="shared" si="122"/>
        <v>600</v>
      </c>
      <c r="J224" s="277">
        <f t="shared" si="122"/>
        <v>12500</v>
      </c>
      <c r="K224" s="125">
        <f t="shared" si="122"/>
        <v>0</v>
      </c>
      <c r="L224" s="125">
        <f t="shared" si="122"/>
        <v>0</v>
      </c>
      <c r="M224" s="125">
        <f t="shared" si="122"/>
        <v>0</v>
      </c>
      <c r="N224" s="125">
        <f t="shared" si="122"/>
        <v>0</v>
      </c>
      <c r="O224" s="125">
        <f t="shared" si="122"/>
        <v>0</v>
      </c>
      <c r="P224" s="125">
        <f t="shared" si="122"/>
        <v>0</v>
      </c>
      <c r="Q224" s="125">
        <f t="shared" si="122"/>
        <v>6800</v>
      </c>
      <c r="R224" s="125">
        <f t="shared" si="122"/>
        <v>5100</v>
      </c>
      <c r="S224" s="125">
        <f t="shared" si="122"/>
        <v>6800</v>
      </c>
      <c r="T224" s="125">
        <f t="shared" si="122"/>
        <v>0</v>
      </c>
      <c r="U224" s="125">
        <f t="shared" si="122"/>
        <v>11900</v>
      </c>
      <c r="V224" s="277">
        <f t="shared" si="122"/>
        <v>0</v>
      </c>
      <c r="W224" s="277">
        <f t="shared" si="122"/>
        <v>0</v>
      </c>
      <c r="X224" s="125">
        <f t="shared" si="122"/>
        <v>0</v>
      </c>
      <c r="Y224" s="125">
        <f t="shared" si="122"/>
        <v>0</v>
      </c>
      <c r="Z224" s="125">
        <f t="shared" si="122"/>
        <v>0</v>
      </c>
      <c r="AA224" s="125">
        <f t="shared" si="122"/>
        <v>0</v>
      </c>
      <c r="AB224" s="125">
        <f t="shared" si="122"/>
        <v>600</v>
      </c>
      <c r="AC224" s="125">
        <f t="shared" si="122"/>
        <v>600</v>
      </c>
      <c r="AD224" s="125">
        <f t="shared" si="122"/>
        <v>0</v>
      </c>
      <c r="AE224" s="276">
        <f t="shared" si="122"/>
        <v>600</v>
      </c>
      <c r="AF224" s="278"/>
    </row>
    <row r="225" spans="1:33" s="62" customFormat="1" ht="60" customHeight="1" x14ac:dyDescent="0.35">
      <c r="A225" s="4">
        <v>9</v>
      </c>
      <c r="B225" s="180">
        <v>817</v>
      </c>
      <c r="C225" s="279">
        <v>4063</v>
      </c>
      <c r="D225" s="280" t="s">
        <v>226</v>
      </c>
      <c r="E225" s="33"/>
      <c r="F225" s="281"/>
      <c r="G225" s="44">
        <f t="shared" ref="G225:G227" si="123">F225+J225</f>
        <v>30000</v>
      </c>
      <c r="H225" s="231">
        <f t="shared" ref="H225:H227" si="124">U225</f>
        <v>30000</v>
      </c>
      <c r="I225" s="115">
        <f t="shared" ref="I225:I227" si="125">AE225</f>
        <v>0</v>
      </c>
      <c r="J225" s="144">
        <f t="shared" ref="J225:J227" si="126">SUM(H225:I225)</f>
        <v>30000</v>
      </c>
      <c r="K225" s="282">
        <v>6000</v>
      </c>
      <c r="L225" s="223"/>
      <c r="M225" s="197"/>
      <c r="N225" s="75"/>
      <c r="O225" s="197"/>
      <c r="P225" s="197"/>
      <c r="Q225" s="197"/>
      <c r="R225" s="75">
        <v>14000</v>
      </c>
      <c r="S225" s="75">
        <f t="shared" ref="S225:S227" si="127">SUM(K225:Q225)</f>
        <v>6000</v>
      </c>
      <c r="T225" s="191">
        <v>10000</v>
      </c>
      <c r="U225" s="76">
        <f>SUM(R225:T225)</f>
        <v>30000</v>
      </c>
      <c r="V225" s="226"/>
      <c r="W225" s="226"/>
      <c r="X225" s="197"/>
      <c r="Y225" s="197"/>
      <c r="Z225" s="197"/>
      <c r="AA225" s="197"/>
      <c r="AB225" s="197"/>
      <c r="AC225" s="75">
        <f t="shared" ref="AC225:AC227" si="128">SUM(V225:AB225)</f>
        <v>0</v>
      </c>
      <c r="AD225" s="197"/>
      <c r="AE225" s="72">
        <f t="shared" ref="AE225:AE232" si="129">SUM(AC225:AD225)</f>
        <v>0</v>
      </c>
      <c r="AF225" s="82" t="s">
        <v>227</v>
      </c>
    </row>
    <row r="226" spans="1:33" ht="67.5" customHeight="1" x14ac:dyDescent="0.35">
      <c r="A226" s="4">
        <v>10</v>
      </c>
      <c r="B226" s="198">
        <v>817</v>
      </c>
      <c r="C226" s="199">
        <v>3900</v>
      </c>
      <c r="D226" s="200" t="s">
        <v>228</v>
      </c>
      <c r="E226" s="283">
        <v>2300</v>
      </c>
      <c r="F226" s="284">
        <v>1300</v>
      </c>
      <c r="G226" s="285">
        <f t="shared" si="123"/>
        <v>3500</v>
      </c>
      <c r="H226" s="286">
        <f t="shared" si="124"/>
        <v>1200</v>
      </c>
      <c r="I226" s="287">
        <f t="shared" si="125"/>
        <v>1000</v>
      </c>
      <c r="J226" s="288">
        <f t="shared" si="126"/>
        <v>2200</v>
      </c>
      <c r="K226" s="240"/>
      <c r="L226" s="289"/>
      <c r="M226" s="290"/>
      <c r="N226" s="284"/>
      <c r="O226" s="290"/>
      <c r="P226" s="290"/>
      <c r="Q226" s="290"/>
      <c r="R226" s="284">
        <v>1200</v>
      </c>
      <c r="S226" s="291">
        <f t="shared" si="127"/>
        <v>0</v>
      </c>
      <c r="T226" s="292"/>
      <c r="U226" s="293">
        <f>SUM(R226:T226)</f>
        <v>1200</v>
      </c>
      <c r="V226" s="294">
        <v>1000</v>
      </c>
      <c r="W226" s="295"/>
      <c r="X226" s="290"/>
      <c r="Y226" s="290"/>
      <c r="Z226" s="290"/>
      <c r="AA226" s="290"/>
      <c r="AB226" s="290"/>
      <c r="AC226" s="291">
        <f t="shared" si="128"/>
        <v>1000</v>
      </c>
      <c r="AD226" s="296"/>
      <c r="AE226" s="297">
        <f t="shared" si="129"/>
        <v>1000</v>
      </c>
      <c r="AF226" s="298"/>
    </row>
    <row r="227" spans="1:33" ht="58.5" customHeight="1" x14ac:dyDescent="0.35">
      <c r="A227" s="4">
        <v>17</v>
      </c>
      <c r="B227" s="69">
        <v>817</v>
      </c>
      <c r="C227" s="70">
        <v>4064</v>
      </c>
      <c r="D227" s="182" t="s">
        <v>229</v>
      </c>
      <c r="E227" s="33"/>
      <c r="F227" s="75"/>
      <c r="G227" s="33">
        <f t="shared" si="123"/>
        <v>1600</v>
      </c>
      <c r="H227" s="95">
        <f t="shared" si="124"/>
        <v>1600</v>
      </c>
      <c r="I227" s="115">
        <f t="shared" si="125"/>
        <v>0</v>
      </c>
      <c r="J227" s="144">
        <f t="shared" si="126"/>
        <v>1600</v>
      </c>
      <c r="K227" s="240">
        <v>400</v>
      </c>
      <c r="L227" s="241"/>
      <c r="M227" s="197"/>
      <c r="N227" s="75"/>
      <c r="O227" s="197"/>
      <c r="P227" s="197"/>
      <c r="Q227" s="197"/>
      <c r="R227" s="197"/>
      <c r="S227" s="75">
        <f t="shared" si="127"/>
        <v>400</v>
      </c>
      <c r="T227" s="225">
        <v>1200</v>
      </c>
      <c r="U227" s="76">
        <f t="shared" ref="U227" si="130">SUM(S227:T227)</f>
        <v>1600</v>
      </c>
      <c r="V227" s="226"/>
      <c r="W227" s="226"/>
      <c r="X227" s="197"/>
      <c r="Y227" s="197"/>
      <c r="Z227" s="197"/>
      <c r="AA227" s="197"/>
      <c r="AB227" s="197"/>
      <c r="AC227" s="75">
        <f t="shared" si="128"/>
        <v>0</v>
      </c>
      <c r="AD227" s="197"/>
      <c r="AE227" s="72">
        <f t="shared" si="129"/>
        <v>0</v>
      </c>
      <c r="AF227" s="216" t="s">
        <v>230</v>
      </c>
    </row>
    <row r="228" spans="1:33" ht="58.5" customHeight="1" x14ac:dyDescent="0.35">
      <c r="A228" s="4">
        <v>17</v>
      </c>
      <c r="B228" s="69">
        <v>817</v>
      </c>
      <c r="C228" s="114">
        <v>3103</v>
      </c>
      <c r="D228" s="280" t="s">
        <v>231</v>
      </c>
      <c r="E228" s="33">
        <v>4920</v>
      </c>
      <c r="F228" s="75">
        <v>4920</v>
      </c>
      <c r="G228" s="33">
        <f>F228+J228</f>
        <v>6220</v>
      </c>
      <c r="H228" s="95">
        <f>U228</f>
        <v>1300</v>
      </c>
      <c r="I228" s="115">
        <f>AE228</f>
        <v>0</v>
      </c>
      <c r="J228" s="144">
        <f>SUM(H228:I228)</f>
        <v>1300</v>
      </c>
      <c r="K228" s="240"/>
      <c r="L228" s="241"/>
      <c r="M228" s="197"/>
      <c r="N228" s="75"/>
      <c r="O228" s="197"/>
      <c r="P228" s="197"/>
      <c r="Q228" s="197"/>
      <c r="R228" s="75">
        <v>1000</v>
      </c>
      <c r="S228" s="75">
        <f>SUM(K228:Q228)</f>
        <v>0</v>
      </c>
      <c r="T228" s="225">
        <v>300</v>
      </c>
      <c r="U228" s="76">
        <f>SUM(R228:T228)</f>
        <v>1300</v>
      </c>
      <c r="V228" s="226"/>
      <c r="W228" s="226"/>
      <c r="X228" s="197"/>
      <c r="Y228" s="197"/>
      <c r="Z228" s="197"/>
      <c r="AA228" s="197"/>
      <c r="AB228" s="197"/>
      <c r="AC228" s="75">
        <f>SUM(V228:AB228)</f>
        <v>0</v>
      </c>
      <c r="AD228" s="197"/>
      <c r="AE228" s="72">
        <f>SUM(AC228:AD228)</f>
        <v>0</v>
      </c>
      <c r="AF228" s="216" t="s">
        <v>232</v>
      </c>
    </row>
    <row r="229" spans="1:33" s="135" customFormat="1" ht="69" customHeight="1" outlineLevel="2" x14ac:dyDescent="0.35">
      <c r="A229" s="4">
        <v>25</v>
      </c>
      <c r="B229" s="299">
        <v>817</v>
      </c>
      <c r="C229" s="181">
        <v>3996</v>
      </c>
      <c r="D229" s="300" t="s">
        <v>233</v>
      </c>
      <c r="E229" s="33">
        <v>120</v>
      </c>
      <c r="F229" s="301">
        <v>120</v>
      </c>
      <c r="G229" s="33">
        <f t="shared" ref="G229:G232" si="131">F229+J229</f>
        <v>1000</v>
      </c>
      <c r="H229" s="95">
        <f t="shared" ref="H229:H232" si="132">U229</f>
        <v>880</v>
      </c>
      <c r="I229" s="115">
        <f t="shared" ref="I229:I232" si="133">AE229</f>
        <v>0</v>
      </c>
      <c r="J229" s="88">
        <f t="shared" ref="J229:J232" si="134">SUM(H229:I229)</f>
        <v>880</v>
      </c>
      <c r="K229" s="240"/>
      <c r="L229" s="241"/>
      <c r="M229" s="197"/>
      <c r="N229" s="75"/>
      <c r="O229" s="197"/>
      <c r="P229" s="291"/>
      <c r="Q229" s="301">
        <v>880</v>
      </c>
      <c r="R229" s="197"/>
      <c r="S229" s="75">
        <f t="shared" ref="S229:S232" si="135">SUM(K229:Q229)</f>
        <v>880</v>
      </c>
      <c r="T229" s="225"/>
      <c r="U229" s="76">
        <f t="shared" ref="U229:U232" si="136">SUM(S229:T229)</f>
        <v>880</v>
      </c>
      <c r="V229" s="302"/>
      <c r="W229" s="197"/>
      <c r="X229" s="226"/>
      <c r="Y229" s="197"/>
      <c r="Z229" s="197"/>
      <c r="AA229" s="197"/>
      <c r="AB229" s="197"/>
      <c r="AC229" s="75">
        <f t="shared" ref="AC229:AC232" si="137">SUM(V229:AB229)</f>
        <v>0</v>
      </c>
      <c r="AD229" s="197"/>
      <c r="AE229" s="72">
        <f t="shared" si="129"/>
        <v>0</v>
      </c>
      <c r="AF229" s="303" t="s">
        <v>234</v>
      </c>
      <c r="AG229" s="304"/>
    </row>
    <row r="230" spans="1:33" s="135" customFormat="1" ht="50.1" customHeight="1" outlineLevel="2" x14ac:dyDescent="0.35">
      <c r="A230" s="4">
        <v>25</v>
      </c>
      <c r="B230" s="180">
        <v>817</v>
      </c>
      <c r="C230" s="181">
        <v>3899</v>
      </c>
      <c r="D230" s="300" t="s">
        <v>235</v>
      </c>
      <c r="E230" s="33">
        <v>500</v>
      </c>
      <c r="F230" s="301">
        <v>0</v>
      </c>
      <c r="G230" s="33">
        <f t="shared" si="131"/>
        <v>500</v>
      </c>
      <c r="H230" s="95">
        <f t="shared" si="132"/>
        <v>500</v>
      </c>
      <c r="I230" s="115">
        <f t="shared" si="133"/>
        <v>0</v>
      </c>
      <c r="J230" s="88">
        <f t="shared" si="134"/>
        <v>500</v>
      </c>
      <c r="K230" s="240">
        <v>200</v>
      </c>
      <c r="L230" s="241"/>
      <c r="M230" s="197"/>
      <c r="N230" s="75"/>
      <c r="O230" s="197"/>
      <c r="P230" s="291"/>
      <c r="Q230" s="301"/>
      <c r="R230" s="197"/>
      <c r="S230" s="75">
        <f t="shared" si="135"/>
        <v>200</v>
      </c>
      <c r="T230" s="225">
        <v>300</v>
      </c>
      <c r="U230" s="76">
        <f t="shared" si="136"/>
        <v>500</v>
      </c>
      <c r="V230" s="302"/>
      <c r="W230" s="197"/>
      <c r="X230" s="226"/>
      <c r="Y230" s="197"/>
      <c r="Z230" s="197"/>
      <c r="AA230" s="197"/>
      <c r="AB230" s="197"/>
      <c r="AC230" s="75">
        <f t="shared" si="137"/>
        <v>0</v>
      </c>
      <c r="AD230" s="197"/>
      <c r="AE230" s="72">
        <f t="shared" si="129"/>
        <v>0</v>
      </c>
      <c r="AF230" s="303" t="s">
        <v>227</v>
      </c>
      <c r="AG230" s="304"/>
    </row>
    <row r="231" spans="1:33" s="135" customFormat="1" ht="50.1" customHeight="1" outlineLevel="2" thickBot="1" x14ac:dyDescent="0.4">
      <c r="A231" s="4"/>
      <c r="B231" s="180">
        <v>817</v>
      </c>
      <c r="C231" s="279">
        <v>4065</v>
      </c>
      <c r="D231" s="300" t="s">
        <v>236</v>
      </c>
      <c r="E231" s="33"/>
      <c r="F231" s="301"/>
      <c r="G231" s="33">
        <f t="shared" si="131"/>
        <v>3000</v>
      </c>
      <c r="H231" s="95">
        <f t="shared" si="132"/>
        <v>3000</v>
      </c>
      <c r="I231" s="115">
        <f t="shared" si="133"/>
        <v>0</v>
      </c>
      <c r="J231" s="88">
        <f t="shared" si="134"/>
        <v>3000</v>
      </c>
      <c r="K231" s="240"/>
      <c r="L231" s="241"/>
      <c r="M231" s="197"/>
      <c r="N231" s="75"/>
      <c r="O231" s="197"/>
      <c r="P231" s="291"/>
      <c r="Q231" s="301"/>
      <c r="R231" s="75">
        <v>3000</v>
      </c>
      <c r="S231" s="75">
        <f t="shared" si="135"/>
        <v>0</v>
      </c>
      <c r="T231" s="225"/>
      <c r="U231" s="76">
        <f>SUM(R231:T231)</f>
        <v>3000</v>
      </c>
      <c r="V231" s="302"/>
      <c r="W231" s="197"/>
      <c r="X231" s="226"/>
      <c r="Y231" s="197"/>
      <c r="Z231" s="197"/>
      <c r="AA231" s="197"/>
      <c r="AB231" s="197"/>
      <c r="AC231" s="75">
        <f t="shared" si="137"/>
        <v>0</v>
      </c>
      <c r="AD231" s="197"/>
      <c r="AE231" s="72">
        <f t="shared" si="129"/>
        <v>0</v>
      </c>
      <c r="AF231" s="303"/>
      <c r="AG231" s="304"/>
    </row>
    <row r="232" spans="1:33" s="135" customFormat="1" ht="50.1" hidden="1" customHeight="1" outlineLevel="2" thickBot="1" x14ac:dyDescent="0.4">
      <c r="A232" s="274"/>
      <c r="B232" s="305">
        <v>817</v>
      </c>
      <c r="C232" s="306"/>
      <c r="D232" s="307"/>
      <c r="E232" s="148"/>
      <c r="F232" s="308"/>
      <c r="G232" s="148">
        <f t="shared" si="131"/>
        <v>0</v>
      </c>
      <c r="H232" s="309">
        <f t="shared" si="132"/>
        <v>0</v>
      </c>
      <c r="I232" s="150">
        <f t="shared" si="133"/>
        <v>0</v>
      </c>
      <c r="J232" s="151">
        <f t="shared" si="134"/>
        <v>0</v>
      </c>
      <c r="K232" s="310"/>
      <c r="L232" s="311"/>
      <c r="M232" s="312"/>
      <c r="N232" s="123"/>
      <c r="O232" s="312"/>
      <c r="P232" s="313"/>
      <c r="Q232" s="308"/>
      <c r="R232" s="312"/>
      <c r="S232" s="123">
        <f t="shared" si="135"/>
        <v>0</v>
      </c>
      <c r="T232" s="314"/>
      <c r="U232" s="152">
        <f t="shared" si="136"/>
        <v>0</v>
      </c>
      <c r="V232" s="315"/>
      <c r="W232" s="312"/>
      <c r="X232" s="316"/>
      <c r="Y232" s="312"/>
      <c r="Z232" s="312"/>
      <c r="AA232" s="312"/>
      <c r="AB232" s="312"/>
      <c r="AC232" s="123">
        <f t="shared" si="137"/>
        <v>0</v>
      </c>
      <c r="AD232" s="312"/>
      <c r="AE232" s="317">
        <f t="shared" si="129"/>
        <v>0</v>
      </c>
      <c r="AF232" s="318"/>
      <c r="AG232" s="304"/>
    </row>
    <row r="233" spans="1:33" ht="50.1" customHeight="1" outlineLevel="2" thickBot="1" x14ac:dyDescent="0.4">
      <c r="A233" s="4"/>
      <c r="B233" s="54" t="s">
        <v>237</v>
      </c>
      <c r="C233" s="54"/>
      <c r="D233" s="55"/>
      <c r="E233" s="125">
        <f t="shared" ref="E233:AE233" si="138">SUBTOTAL(9,E225:E232)</f>
        <v>7840</v>
      </c>
      <c r="F233" s="125">
        <f t="shared" si="138"/>
        <v>6340</v>
      </c>
      <c r="G233" s="125">
        <f t="shared" si="138"/>
        <v>45820</v>
      </c>
      <c r="H233" s="276">
        <f t="shared" si="138"/>
        <v>38480</v>
      </c>
      <c r="I233" s="125">
        <f t="shared" si="138"/>
        <v>1000</v>
      </c>
      <c r="J233" s="277">
        <f t="shared" si="138"/>
        <v>39480</v>
      </c>
      <c r="K233" s="125">
        <f t="shared" si="138"/>
        <v>6600</v>
      </c>
      <c r="L233" s="125">
        <f t="shared" si="138"/>
        <v>0</v>
      </c>
      <c r="M233" s="125">
        <f t="shared" si="138"/>
        <v>0</v>
      </c>
      <c r="N233" s="125">
        <f t="shared" si="138"/>
        <v>0</v>
      </c>
      <c r="O233" s="125">
        <f t="shared" si="138"/>
        <v>0</v>
      </c>
      <c r="P233" s="125">
        <f t="shared" si="138"/>
        <v>0</v>
      </c>
      <c r="Q233" s="125">
        <f t="shared" si="138"/>
        <v>880</v>
      </c>
      <c r="R233" s="125">
        <f t="shared" si="138"/>
        <v>19200</v>
      </c>
      <c r="S233" s="125">
        <f t="shared" si="138"/>
        <v>7480</v>
      </c>
      <c r="T233" s="125">
        <f t="shared" si="138"/>
        <v>11800</v>
      </c>
      <c r="U233" s="125">
        <f t="shared" si="138"/>
        <v>38480</v>
      </c>
      <c r="V233" s="125">
        <f t="shared" si="138"/>
        <v>1000</v>
      </c>
      <c r="W233" s="125">
        <f t="shared" si="138"/>
        <v>0</v>
      </c>
      <c r="X233" s="125">
        <f t="shared" si="138"/>
        <v>0</v>
      </c>
      <c r="Y233" s="125">
        <f t="shared" si="138"/>
        <v>0</v>
      </c>
      <c r="Z233" s="125">
        <f t="shared" si="138"/>
        <v>0</v>
      </c>
      <c r="AA233" s="125">
        <f t="shared" si="138"/>
        <v>0</v>
      </c>
      <c r="AB233" s="125">
        <f t="shared" si="138"/>
        <v>0</v>
      </c>
      <c r="AC233" s="125">
        <f t="shared" si="138"/>
        <v>1000</v>
      </c>
      <c r="AD233" s="125">
        <f t="shared" si="138"/>
        <v>0</v>
      </c>
      <c r="AE233" s="276">
        <f t="shared" si="138"/>
        <v>1000</v>
      </c>
      <c r="AF233" s="278"/>
    </row>
    <row r="234" spans="1:33" ht="70.5" customHeight="1" outlineLevel="2" x14ac:dyDescent="0.35">
      <c r="A234" s="4">
        <v>5</v>
      </c>
      <c r="B234" s="69">
        <v>821</v>
      </c>
      <c r="C234" s="114">
        <v>3781</v>
      </c>
      <c r="D234" s="71" t="s">
        <v>238</v>
      </c>
      <c r="E234" s="33">
        <v>6000</v>
      </c>
      <c r="F234" s="33">
        <v>3425.154</v>
      </c>
      <c r="G234" s="33">
        <f t="shared" ref="G234:G249" si="139">F234+J234</f>
        <v>7225.1540000000005</v>
      </c>
      <c r="H234" s="72">
        <f t="shared" ref="H234:H249" si="140">U234</f>
        <v>3800</v>
      </c>
      <c r="I234" s="115">
        <f t="shared" ref="I234:I237" si="141">AE234</f>
        <v>0</v>
      </c>
      <c r="J234" s="35">
        <f>SUM(H234:I234)</f>
        <v>3800</v>
      </c>
      <c r="K234" s="73"/>
      <c r="L234" s="74"/>
      <c r="M234" s="75"/>
      <c r="N234" s="75"/>
      <c r="O234" s="75"/>
      <c r="P234" s="75"/>
      <c r="Q234" s="75">
        <v>935</v>
      </c>
      <c r="R234" s="38">
        <v>2865</v>
      </c>
      <c r="S234" s="38">
        <f t="shared" ref="S234:S249" si="142">SUM(K234:Q234)</f>
        <v>935</v>
      </c>
      <c r="T234" s="75"/>
      <c r="U234" s="39">
        <f>SUM(R234:T234)</f>
        <v>3800</v>
      </c>
      <c r="V234" s="73"/>
      <c r="W234" s="74"/>
      <c r="X234" s="75"/>
      <c r="Y234" s="75"/>
      <c r="Z234" s="75"/>
      <c r="AA234" s="75"/>
      <c r="AB234" s="75"/>
      <c r="AC234" s="38">
        <f t="shared" ref="AC234:AC237" si="143">SUM(V234:AB234)</f>
        <v>0</v>
      </c>
      <c r="AD234" s="75"/>
      <c r="AE234" s="34">
        <f t="shared" ref="AE234:AE237" si="144">SUM(AC234:AD234)</f>
        <v>0</v>
      </c>
      <c r="AF234" s="65"/>
    </row>
    <row r="235" spans="1:33" ht="72" customHeight="1" outlineLevel="2" x14ac:dyDescent="0.35">
      <c r="A235" s="4">
        <v>5</v>
      </c>
      <c r="B235" s="69">
        <v>821</v>
      </c>
      <c r="C235" s="70">
        <v>4066</v>
      </c>
      <c r="D235" s="71" t="s">
        <v>239</v>
      </c>
      <c r="E235" s="33"/>
      <c r="F235" s="33"/>
      <c r="G235" s="33">
        <f t="shared" si="139"/>
        <v>800</v>
      </c>
      <c r="H235" s="72">
        <f t="shared" si="140"/>
        <v>800</v>
      </c>
      <c r="I235" s="33">
        <f t="shared" si="141"/>
        <v>0</v>
      </c>
      <c r="J235" s="35">
        <f t="shared" ref="J235:J249" si="145">SUM(H235:I235)</f>
        <v>800</v>
      </c>
      <c r="K235" s="73">
        <v>800</v>
      </c>
      <c r="L235" s="74"/>
      <c r="M235" s="75"/>
      <c r="N235" s="75"/>
      <c r="O235" s="75"/>
      <c r="P235" s="75"/>
      <c r="Q235" s="75"/>
      <c r="R235" s="38"/>
      <c r="S235" s="38">
        <f t="shared" si="142"/>
        <v>800</v>
      </c>
      <c r="T235" s="75"/>
      <c r="U235" s="39">
        <f t="shared" ref="U235:U240" si="146">SUM(S235:T235)</f>
        <v>800</v>
      </c>
      <c r="V235" s="73"/>
      <c r="W235" s="74"/>
      <c r="X235" s="75"/>
      <c r="Y235" s="75"/>
      <c r="Z235" s="75"/>
      <c r="AA235" s="75"/>
      <c r="AB235" s="75"/>
      <c r="AC235" s="38">
        <f t="shared" si="143"/>
        <v>0</v>
      </c>
      <c r="AD235" s="75"/>
      <c r="AE235" s="34">
        <f t="shared" si="144"/>
        <v>0</v>
      </c>
      <c r="AF235" s="65" t="s">
        <v>240</v>
      </c>
    </row>
    <row r="236" spans="1:33" ht="67.5" customHeight="1" outlineLevel="2" x14ac:dyDescent="0.35">
      <c r="A236" s="4">
        <v>14</v>
      </c>
      <c r="B236" s="69">
        <v>821</v>
      </c>
      <c r="C236" s="114">
        <v>2776</v>
      </c>
      <c r="D236" s="71" t="s">
        <v>241</v>
      </c>
      <c r="E236" s="33">
        <v>6000</v>
      </c>
      <c r="F236" s="33">
        <v>6000</v>
      </c>
      <c r="G236" s="33">
        <f t="shared" si="139"/>
        <v>7000</v>
      </c>
      <c r="H236" s="72">
        <f t="shared" si="140"/>
        <v>500</v>
      </c>
      <c r="I236" s="33">
        <f t="shared" si="141"/>
        <v>500</v>
      </c>
      <c r="J236" s="35">
        <f t="shared" si="145"/>
        <v>1000</v>
      </c>
      <c r="K236" s="73">
        <v>500</v>
      </c>
      <c r="L236" s="74"/>
      <c r="M236" s="75"/>
      <c r="N236" s="75"/>
      <c r="O236" s="75"/>
      <c r="P236" s="75"/>
      <c r="Q236" s="75"/>
      <c r="R236" s="38"/>
      <c r="S236" s="38">
        <f t="shared" si="142"/>
        <v>500</v>
      </c>
      <c r="T236" s="75"/>
      <c r="U236" s="39">
        <f t="shared" si="146"/>
        <v>500</v>
      </c>
      <c r="V236" s="73">
        <v>500</v>
      </c>
      <c r="W236" s="74"/>
      <c r="X236" s="75"/>
      <c r="Y236" s="75"/>
      <c r="Z236" s="75"/>
      <c r="AA236" s="75"/>
      <c r="AB236" s="75"/>
      <c r="AC236" s="38">
        <f t="shared" si="143"/>
        <v>500</v>
      </c>
      <c r="AD236" s="75"/>
      <c r="AE236" s="34">
        <f t="shared" si="144"/>
        <v>500</v>
      </c>
      <c r="AF236" s="65" t="s">
        <v>242</v>
      </c>
    </row>
    <row r="237" spans="1:33" s="62" customFormat="1" ht="78" customHeight="1" outlineLevel="2" x14ac:dyDescent="0.35">
      <c r="A237" s="4">
        <v>18</v>
      </c>
      <c r="B237" s="69">
        <v>821</v>
      </c>
      <c r="C237" s="70">
        <v>4067</v>
      </c>
      <c r="D237" s="143" t="s">
        <v>243</v>
      </c>
      <c r="E237" s="33"/>
      <c r="F237" s="88"/>
      <c r="G237" s="33">
        <f t="shared" si="139"/>
        <v>250</v>
      </c>
      <c r="H237" s="72">
        <f t="shared" si="140"/>
        <v>150</v>
      </c>
      <c r="I237" s="33">
        <f t="shared" si="141"/>
        <v>100</v>
      </c>
      <c r="J237" s="35">
        <f t="shared" si="145"/>
        <v>250</v>
      </c>
      <c r="K237" s="73">
        <v>150</v>
      </c>
      <c r="L237" s="74"/>
      <c r="M237" s="75"/>
      <c r="N237" s="75"/>
      <c r="O237" s="75"/>
      <c r="P237" s="75"/>
      <c r="Q237" s="75"/>
      <c r="R237" s="38"/>
      <c r="S237" s="38">
        <f t="shared" si="142"/>
        <v>150</v>
      </c>
      <c r="T237" s="75"/>
      <c r="U237" s="39">
        <f t="shared" si="146"/>
        <v>150</v>
      </c>
      <c r="V237" s="73">
        <v>100</v>
      </c>
      <c r="W237" s="74"/>
      <c r="X237" s="75"/>
      <c r="Y237" s="75"/>
      <c r="Z237" s="75"/>
      <c r="AA237" s="75"/>
      <c r="AB237" s="75"/>
      <c r="AC237" s="38">
        <f t="shared" si="143"/>
        <v>100</v>
      </c>
      <c r="AD237" s="75"/>
      <c r="AE237" s="34">
        <f t="shared" si="144"/>
        <v>100</v>
      </c>
      <c r="AF237" s="65" t="s">
        <v>244</v>
      </c>
    </row>
    <row r="238" spans="1:33" ht="78" customHeight="1" outlineLevel="2" x14ac:dyDescent="0.35">
      <c r="A238" s="4">
        <v>25</v>
      </c>
      <c r="B238" s="77">
        <v>821</v>
      </c>
      <c r="C238" s="114">
        <v>3516</v>
      </c>
      <c r="D238" s="143" t="s">
        <v>245</v>
      </c>
      <c r="E238" s="33">
        <v>3000</v>
      </c>
      <c r="F238" s="88">
        <v>1260</v>
      </c>
      <c r="G238" s="33">
        <f t="shared" si="139"/>
        <v>4260</v>
      </c>
      <c r="H238" s="72">
        <f t="shared" si="140"/>
        <v>0</v>
      </c>
      <c r="I238" s="33">
        <f>AE238</f>
        <v>3000</v>
      </c>
      <c r="J238" s="35">
        <f t="shared" si="145"/>
        <v>3000</v>
      </c>
      <c r="K238" s="73"/>
      <c r="L238" s="74"/>
      <c r="M238" s="75"/>
      <c r="N238" s="75"/>
      <c r="O238" s="75"/>
      <c r="P238" s="75"/>
      <c r="Q238" s="75"/>
      <c r="R238" s="38"/>
      <c r="S238" s="38">
        <f t="shared" si="142"/>
        <v>0</v>
      </c>
      <c r="T238" s="75"/>
      <c r="U238" s="39">
        <f t="shared" si="146"/>
        <v>0</v>
      </c>
      <c r="V238" s="73">
        <v>3000</v>
      </c>
      <c r="W238" s="74"/>
      <c r="X238" s="75"/>
      <c r="Y238" s="75"/>
      <c r="Z238" s="75"/>
      <c r="AA238" s="75"/>
      <c r="AB238" s="75"/>
      <c r="AC238" s="38">
        <f>SUM(V238:AB238)</f>
        <v>3000</v>
      </c>
      <c r="AD238" s="75"/>
      <c r="AE238" s="34">
        <f>SUM(AC238:AD238)</f>
        <v>3000</v>
      </c>
      <c r="AF238" s="65" t="s">
        <v>246</v>
      </c>
    </row>
    <row r="239" spans="1:33" s="135" customFormat="1" ht="78" customHeight="1" outlineLevel="2" x14ac:dyDescent="0.35">
      <c r="A239" s="4">
        <v>25</v>
      </c>
      <c r="B239" s="69">
        <v>821</v>
      </c>
      <c r="C239" s="114">
        <v>3909</v>
      </c>
      <c r="D239" s="143" t="s">
        <v>247</v>
      </c>
      <c r="E239" s="33">
        <v>500</v>
      </c>
      <c r="F239" s="88">
        <v>0</v>
      </c>
      <c r="G239" s="33">
        <f t="shared" si="139"/>
        <v>4000</v>
      </c>
      <c r="H239" s="72">
        <f t="shared" si="140"/>
        <v>1000</v>
      </c>
      <c r="I239" s="33">
        <f>AE239</f>
        <v>3000</v>
      </c>
      <c r="J239" s="35">
        <f t="shared" si="145"/>
        <v>4000</v>
      </c>
      <c r="K239" s="73"/>
      <c r="L239" s="74"/>
      <c r="M239" s="75"/>
      <c r="N239" s="75"/>
      <c r="O239" s="75"/>
      <c r="P239" s="75"/>
      <c r="Q239" s="75">
        <v>1000</v>
      </c>
      <c r="R239" s="38"/>
      <c r="S239" s="38">
        <f t="shared" si="142"/>
        <v>1000</v>
      </c>
      <c r="T239" s="75"/>
      <c r="U239" s="39">
        <f t="shared" si="146"/>
        <v>1000</v>
      </c>
      <c r="V239" s="95">
        <v>3000</v>
      </c>
      <c r="W239" s="75"/>
      <c r="X239" s="74"/>
      <c r="Y239" s="75"/>
      <c r="Z239" s="75"/>
      <c r="AA239" s="75"/>
      <c r="AB239" s="75"/>
      <c r="AC239" s="38">
        <f>SUM(V239:AB239)</f>
        <v>3000</v>
      </c>
      <c r="AD239" s="75"/>
      <c r="AE239" s="34">
        <f>SUM(AC239:AD239)</f>
        <v>3000</v>
      </c>
      <c r="AF239" s="319" t="s">
        <v>248</v>
      </c>
      <c r="AG239" s="320"/>
    </row>
    <row r="240" spans="1:33" s="135" customFormat="1" ht="63" customHeight="1" outlineLevel="2" x14ac:dyDescent="0.35">
      <c r="A240" s="4">
        <v>30</v>
      </c>
      <c r="B240" s="29">
        <v>821</v>
      </c>
      <c r="C240" s="70">
        <v>4068</v>
      </c>
      <c r="D240" s="143" t="s">
        <v>249</v>
      </c>
      <c r="E240" s="33"/>
      <c r="F240" s="88"/>
      <c r="G240" s="33">
        <f t="shared" si="139"/>
        <v>100</v>
      </c>
      <c r="H240" s="72">
        <f t="shared" si="140"/>
        <v>100</v>
      </c>
      <c r="I240" s="33">
        <f t="shared" ref="I240:I249" si="147">AE240</f>
        <v>0</v>
      </c>
      <c r="J240" s="35">
        <f t="shared" si="145"/>
        <v>100</v>
      </c>
      <c r="K240" s="73">
        <v>100</v>
      </c>
      <c r="L240" s="74"/>
      <c r="M240" s="75"/>
      <c r="N240" s="75"/>
      <c r="O240" s="75"/>
      <c r="P240" s="75"/>
      <c r="Q240" s="75"/>
      <c r="R240" s="38"/>
      <c r="S240" s="38">
        <f t="shared" si="142"/>
        <v>100</v>
      </c>
      <c r="T240" s="75"/>
      <c r="U240" s="39">
        <f t="shared" si="146"/>
        <v>100</v>
      </c>
      <c r="V240" s="95"/>
      <c r="W240" s="75"/>
      <c r="X240" s="74"/>
      <c r="Y240" s="75"/>
      <c r="Z240" s="75"/>
      <c r="AA240" s="75"/>
      <c r="AB240" s="75"/>
      <c r="AC240" s="38">
        <f t="shared" ref="AC240:AC249" si="148">SUM(V240:AB240)</f>
        <v>0</v>
      </c>
      <c r="AD240" s="75"/>
      <c r="AE240" s="34">
        <f t="shared" ref="AE240:AE249" si="149">SUM(AC240:AD240)</f>
        <v>0</v>
      </c>
      <c r="AF240" s="321"/>
      <c r="AG240" s="320"/>
    </row>
    <row r="241" spans="1:33" s="135" customFormat="1" ht="63" customHeight="1" outlineLevel="2" x14ac:dyDescent="0.35">
      <c r="A241" s="4">
        <v>30</v>
      </c>
      <c r="B241" s="77">
        <v>821</v>
      </c>
      <c r="C241" s="114">
        <v>3910</v>
      </c>
      <c r="D241" s="143" t="s">
        <v>250</v>
      </c>
      <c r="E241" s="33">
        <v>250</v>
      </c>
      <c r="F241" s="88">
        <v>250</v>
      </c>
      <c r="G241" s="33">
        <f t="shared" si="139"/>
        <v>750</v>
      </c>
      <c r="H241" s="72">
        <f t="shared" si="140"/>
        <v>500</v>
      </c>
      <c r="I241" s="33">
        <f t="shared" si="147"/>
        <v>0</v>
      </c>
      <c r="J241" s="35">
        <f t="shared" si="145"/>
        <v>500</v>
      </c>
      <c r="K241" s="73">
        <v>500</v>
      </c>
      <c r="L241" s="74"/>
      <c r="M241" s="75"/>
      <c r="N241" s="75"/>
      <c r="O241" s="75"/>
      <c r="P241" s="75"/>
      <c r="Q241" s="75"/>
      <c r="R241" s="38"/>
      <c r="S241" s="38">
        <f t="shared" si="142"/>
        <v>500</v>
      </c>
      <c r="T241" s="75"/>
      <c r="U241" s="39">
        <f>SUM(R241:T241)</f>
        <v>500</v>
      </c>
      <c r="V241" s="95"/>
      <c r="W241" s="75"/>
      <c r="X241" s="74"/>
      <c r="Y241" s="75"/>
      <c r="Z241" s="75"/>
      <c r="AA241" s="75"/>
      <c r="AB241" s="75"/>
      <c r="AC241" s="38">
        <f t="shared" si="148"/>
        <v>0</v>
      </c>
      <c r="AD241" s="75"/>
      <c r="AE241" s="34">
        <f t="shared" si="149"/>
        <v>0</v>
      </c>
      <c r="AF241" s="321" t="s">
        <v>251</v>
      </c>
      <c r="AG241" s="320"/>
    </row>
    <row r="242" spans="1:33" s="135" customFormat="1" ht="63" customHeight="1" outlineLevel="2" x14ac:dyDescent="0.35">
      <c r="A242" s="4">
        <v>30</v>
      </c>
      <c r="B242" s="41">
        <v>821</v>
      </c>
      <c r="C242" s="114">
        <v>3817</v>
      </c>
      <c r="D242" s="143" t="s">
        <v>252</v>
      </c>
      <c r="E242" s="33">
        <v>625</v>
      </c>
      <c r="F242" s="88">
        <v>625</v>
      </c>
      <c r="G242" s="33">
        <f t="shared" si="139"/>
        <v>1125</v>
      </c>
      <c r="H242" s="72">
        <f t="shared" si="140"/>
        <v>500</v>
      </c>
      <c r="I242" s="33">
        <f t="shared" si="147"/>
        <v>0</v>
      </c>
      <c r="J242" s="35">
        <f t="shared" si="145"/>
        <v>500</v>
      </c>
      <c r="K242" s="73">
        <v>500</v>
      </c>
      <c r="L242" s="74"/>
      <c r="M242" s="75"/>
      <c r="N242" s="75"/>
      <c r="O242" s="75"/>
      <c r="P242" s="75"/>
      <c r="Q242" s="75"/>
      <c r="R242" s="38"/>
      <c r="S242" s="38">
        <f t="shared" si="142"/>
        <v>500</v>
      </c>
      <c r="T242" s="75"/>
      <c r="U242" s="39">
        <f>SUM(R242:T242)</f>
        <v>500</v>
      </c>
      <c r="V242" s="95"/>
      <c r="W242" s="75"/>
      <c r="X242" s="74"/>
      <c r="Y242" s="75"/>
      <c r="Z242" s="75"/>
      <c r="AA242" s="75"/>
      <c r="AB242" s="75"/>
      <c r="AC242" s="38">
        <f t="shared" si="148"/>
        <v>0</v>
      </c>
      <c r="AD242" s="75"/>
      <c r="AE242" s="34">
        <f t="shared" si="149"/>
        <v>0</v>
      </c>
      <c r="AF242" s="321" t="s">
        <v>253</v>
      </c>
      <c r="AG242" s="320"/>
    </row>
    <row r="243" spans="1:33" s="135" customFormat="1" ht="93" outlineLevel="2" x14ac:dyDescent="0.35">
      <c r="A243" s="4">
        <v>30</v>
      </c>
      <c r="B243" s="41">
        <v>821</v>
      </c>
      <c r="C243" s="96">
        <v>4069</v>
      </c>
      <c r="D243" s="140" t="s">
        <v>254</v>
      </c>
      <c r="E243" s="33"/>
      <c r="F243" s="88"/>
      <c r="G243" s="33">
        <f t="shared" si="139"/>
        <v>175</v>
      </c>
      <c r="H243" s="72">
        <f t="shared" si="140"/>
        <v>175</v>
      </c>
      <c r="I243" s="33">
        <f t="shared" si="147"/>
        <v>0</v>
      </c>
      <c r="J243" s="35">
        <f t="shared" si="145"/>
        <v>175</v>
      </c>
      <c r="K243" s="73">
        <v>175</v>
      </c>
      <c r="L243" s="74"/>
      <c r="M243" s="75"/>
      <c r="N243" s="75"/>
      <c r="O243" s="75"/>
      <c r="P243" s="75"/>
      <c r="Q243" s="75"/>
      <c r="R243" s="38"/>
      <c r="S243" s="38">
        <f t="shared" si="142"/>
        <v>175</v>
      </c>
      <c r="T243" s="75"/>
      <c r="U243" s="39">
        <f t="shared" ref="U243:U249" si="150">SUM(R243:T243)</f>
        <v>175</v>
      </c>
      <c r="V243" s="95"/>
      <c r="W243" s="75"/>
      <c r="X243" s="74"/>
      <c r="Y243" s="75"/>
      <c r="Z243" s="75"/>
      <c r="AA243" s="75"/>
      <c r="AB243" s="75"/>
      <c r="AC243" s="38">
        <f t="shared" si="148"/>
        <v>0</v>
      </c>
      <c r="AD243" s="75"/>
      <c r="AE243" s="34">
        <f t="shared" si="149"/>
        <v>0</v>
      </c>
      <c r="AF243" s="321" t="s">
        <v>255</v>
      </c>
      <c r="AG243" s="320"/>
    </row>
    <row r="244" spans="1:33" s="135" customFormat="1" ht="79.5" customHeight="1" outlineLevel="2" x14ac:dyDescent="0.35">
      <c r="A244" s="4">
        <v>30</v>
      </c>
      <c r="B244" s="114">
        <v>821</v>
      </c>
      <c r="C244" s="96">
        <v>4070</v>
      </c>
      <c r="D244" s="140" t="s">
        <v>256</v>
      </c>
      <c r="E244" s="33"/>
      <c r="F244" s="88"/>
      <c r="G244" s="33">
        <f t="shared" si="139"/>
        <v>200</v>
      </c>
      <c r="H244" s="72">
        <f t="shared" si="140"/>
        <v>200</v>
      </c>
      <c r="I244" s="33">
        <f t="shared" si="147"/>
        <v>0</v>
      </c>
      <c r="J244" s="35">
        <f t="shared" si="145"/>
        <v>200</v>
      </c>
      <c r="K244" s="73">
        <v>50</v>
      </c>
      <c r="L244" s="74"/>
      <c r="M244" s="75"/>
      <c r="N244" s="75"/>
      <c r="O244" s="75"/>
      <c r="P244" s="75"/>
      <c r="Q244" s="75"/>
      <c r="R244" s="38"/>
      <c r="S244" s="38">
        <f t="shared" si="142"/>
        <v>50</v>
      </c>
      <c r="T244" s="75">
        <v>150</v>
      </c>
      <c r="U244" s="39">
        <f t="shared" si="150"/>
        <v>200</v>
      </c>
      <c r="V244" s="95"/>
      <c r="W244" s="75"/>
      <c r="X244" s="74"/>
      <c r="Y244" s="75"/>
      <c r="Z244" s="75"/>
      <c r="AA244" s="75"/>
      <c r="AB244" s="75"/>
      <c r="AC244" s="38">
        <f t="shared" si="148"/>
        <v>0</v>
      </c>
      <c r="AD244" s="75"/>
      <c r="AE244" s="34">
        <f t="shared" si="149"/>
        <v>0</v>
      </c>
      <c r="AF244" s="321" t="s">
        <v>257</v>
      </c>
      <c r="AG244" s="320"/>
    </row>
    <row r="245" spans="1:33" s="135" customFormat="1" ht="93" outlineLevel="2" x14ac:dyDescent="0.35">
      <c r="A245" s="4">
        <v>34</v>
      </c>
      <c r="B245" s="29">
        <v>821</v>
      </c>
      <c r="C245" s="70">
        <v>4071</v>
      </c>
      <c r="D245" s="143" t="s">
        <v>258</v>
      </c>
      <c r="E245" s="33"/>
      <c r="F245" s="88"/>
      <c r="G245" s="33">
        <f t="shared" si="139"/>
        <v>96</v>
      </c>
      <c r="H245" s="72">
        <f t="shared" si="140"/>
        <v>96</v>
      </c>
      <c r="I245" s="33">
        <f t="shared" si="147"/>
        <v>0</v>
      </c>
      <c r="J245" s="35">
        <f t="shared" si="145"/>
        <v>96</v>
      </c>
      <c r="K245" s="73">
        <v>96</v>
      </c>
      <c r="L245" s="74"/>
      <c r="M245" s="75"/>
      <c r="N245" s="75"/>
      <c r="O245" s="75"/>
      <c r="P245" s="75"/>
      <c r="Q245" s="75"/>
      <c r="R245" s="38"/>
      <c r="S245" s="38">
        <f t="shared" si="142"/>
        <v>96</v>
      </c>
      <c r="T245" s="75"/>
      <c r="U245" s="39">
        <f t="shared" si="150"/>
        <v>96</v>
      </c>
      <c r="V245" s="95"/>
      <c r="W245" s="75"/>
      <c r="X245" s="74"/>
      <c r="Y245" s="75"/>
      <c r="Z245" s="75"/>
      <c r="AA245" s="75"/>
      <c r="AB245" s="75"/>
      <c r="AC245" s="38">
        <f t="shared" si="148"/>
        <v>0</v>
      </c>
      <c r="AD245" s="75"/>
      <c r="AE245" s="34">
        <f t="shared" si="149"/>
        <v>0</v>
      </c>
      <c r="AF245" s="321"/>
      <c r="AG245" s="320"/>
    </row>
    <row r="246" spans="1:33" s="135" customFormat="1" ht="50.1" customHeight="1" outlineLevel="2" x14ac:dyDescent="0.35">
      <c r="A246" s="4">
        <v>34</v>
      </c>
      <c r="B246" s="29">
        <v>821</v>
      </c>
      <c r="C246" s="70">
        <v>4072</v>
      </c>
      <c r="D246" s="143" t="s">
        <v>259</v>
      </c>
      <c r="E246" s="33"/>
      <c r="F246" s="88"/>
      <c r="G246" s="33">
        <f t="shared" si="139"/>
        <v>610</v>
      </c>
      <c r="H246" s="72">
        <f t="shared" si="140"/>
        <v>610</v>
      </c>
      <c r="I246" s="33">
        <f t="shared" si="147"/>
        <v>0</v>
      </c>
      <c r="J246" s="35">
        <f t="shared" si="145"/>
        <v>610</v>
      </c>
      <c r="K246" s="73">
        <v>610</v>
      </c>
      <c r="L246" s="74"/>
      <c r="M246" s="75"/>
      <c r="N246" s="75"/>
      <c r="O246" s="75"/>
      <c r="P246" s="75"/>
      <c r="Q246" s="75"/>
      <c r="R246" s="38"/>
      <c r="S246" s="38">
        <f t="shared" si="142"/>
        <v>610</v>
      </c>
      <c r="T246" s="75"/>
      <c r="U246" s="39">
        <f t="shared" si="150"/>
        <v>610</v>
      </c>
      <c r="V246" s="95"/>
      <c r="W246" s="75"/>
      <c r="X246" s="74"/>
      <c r="Y246" s="75"/>
      <c r="Z246" s="75"/>
      <c r="AA246" s="75"/>
      <c r="AB246" s="75"/>
      <c r="AC246" s="38">
        <f t="shared" si="148"/>
        <v>0</v>
      </c>
      <c r="AD246" s="75"/>
      <c r="AE246" s="34">
        <f t="shared" si="149"/>
        <v>0</v>
      </c>
      <c r="AF246" s="321"/>
      <c r="AG246" s="320"/>
    </row>
    <row r="247" spans="1:33" s="135" customFormat="1" ht="50.1" customHeight="1" outlineLevel="2" x14ac:dyDescent="0.35">
      <c r="A247" s="4">
        <v>25</v>
      </c>
      <c r="B247" s="29">
        <v>821</v>
      </c>
      <c r="C247" s="114">
        <v>3646</v>
      </c>
      <c r="D247" s="143" t="s">
        <v>260</v>
      </c>
      <c r="E247" s="33">
        <v>6800</v>
      </c>
      <c r="F247" s="88">
        <v>800</v>
      </c>
      <c r="G247" s="33">
        <f t="shared" si="139"/>
        <v>2900</v>
      </c>
      <c r="H247" s="72">
        <f t="shared" si="140"/>
        <v>0</v>
      </c>
      <c r="I247" s="33">
        <f t="shared" si="147"/>
        <v>2100</v>
      </c>
      <c r="J247" s="35">
        <f t="shared" si="145"/>
        <v>2100</v>
      </c>
      <c r="K247" s="73"/>
      <c r="L247" s="74"/>
      <c r="M247" s="75"/>
      <c r="N247" s="75"/>
      <c r="O247" s="75"/>
      <c r="P247" s="75"/>
      <c r="Q247" s="75"/>
      <c r="R247" s="38"/>
      <c r="S247" s="38">
        <f t="shared" si="142"/>
        <v>0</v>
      </c>
      <c r="T247" s="75"/>
      <c r="U247" s="39">
        <f t="shared" si="150"/>
        <v>0</v>
      </c>
      <c r="V247" s="95"/>
      <c r="W247" s="75"/>
      <c r="X247" s="74"/>
      <c r="Y247" s="75"/>
      <c r="Z247" s="75"/>
      <c r="AA247" s="75"/>
      <c r="AB247" s="75">
        <v>2100</v>
      </c>
      <c r="AC247" s="38">
        <f t="shared" si="148"/>
        <v>2100</v>
      </c>
      <c r="AD247" s="75"/>
      <c r="AE247" s="34">
        <f t="shared" si="149"/>
        <v>2100</v>
      </c>
      <c r="AF247" s="321"/>
      <c r="AG247" s="320"/>
    </row>
    <row r="248" spans="1:33" s="135" customFormat="1" ht="50.1" customHeight="1" outlineLevel="2" thickBot="1" x14ac:dyDescent="0.4">
      <c r="A248" s="4"/>
      <c r="B248" s="29">
        <v>821</v>
      </c>
      <c r="C248" s="70">
        <v>4073</v>
      </c>
      <c r="D248" s="143" t="s">
        <v>261</v>
      </c>
      <c r="E248" s="33"/>
      <c r="F248" s="88"/>
      <c r="G248" s="33">
        <f t="shared" si="139"/>
        <v>1000</v>
      </c>
      <c r="H248" s="72">
        <f t="shared" si="140"/>
        <v>1000</v>
      </c>
      <c r="I248" s="33">
        <f t="shared" si="147"/>
        <v>0</v>
      </c>
      <c r="J248" s="35">
        <f t="shared" si="145"/>
        <v>1000</v>
      </c>
      <c r="K248" s="73">
        <v>1000</v>
      </c>
      <c r="L248" s="74"/>
      <c r="M248" s="75"/>
      <c r="N248" s="75"/>
      <c r="O248" s="75"/>
      <c r="P248" s="75"/>
      <c r="Q248" s="75"/>
      <c r="R248" s="38"/>
      <c r="S248" s="38">
        <f t="shared" si="142"/>
        <v>1000</v>
      </c>
      <c r="T248" s="75"/>
      <c r="U248" s="39">
        <f t="shared" si="150"/>
        <v>1000</v>
      </c>
      <c r="V248" s="95"/>
      <c r="W248" s="75"/>
      <c r="X248" s="74"/>
      <c r="Y248" s="75"/>
      <c r="Z248" s="75"/>
      <c r="AA248" s="75"/>
      <c r="AB248" s="75"/>
      <c r="AC248" s="38">
        <f t="shared" si="148"/>
        <v>0</v>
      </c>
      <c r="AD248" s="75"/>
      <c r="AE248" s="34">
        <f t="shared" si="149"/>
        <v>0</v>
      </c>
      <c r="AF248" s="321" t="s">
        <v>262</v>
      </c>
      <c r="AG248" s="320"/>
    </row>
    <row r="249" spans="1:33" s="135" customFormat="1" ht="50.1" hidden="1" customHeight="1" outlineLevel="2" thickBot="1" x14ac:dyDescent="0.4">
      <c r="A249" s="4"/>
      <c r="B249" s="29"/>
      <c r="C249" s="114"/>
      <c r="D249" s="143"/>
      <c r="E249" s="33"/>
      <c r="F249" s="88"/>
      <c r="G249" s="33">
        <f t="shared" si="139"/>
        <v>0</v>
      </c>
      <c r="H249" s="72">
        <f t="shared" si="140"/>
        <v>0</v>
      </c>
      <c r="I249" s="33">
        <f t="shared" si="147"/>
        <v>0</v>
      </c>
      <c r="J249" s="35">
        <f t="shared" si="145"/>
        <v>0</v>
      </c>
      <c r="K249" s="73"/>
      <c r="L249" s="74"/>
      <c r="M249" s="75"/>
      <c r="N249" s="75"/>
      <c r="O249" s="75"/>
      <c r="P249" s="75"/>
      <c r="Q249" s="75"/>
      <c r="R249" s="38"/>
      <c r="S249" s="38">
        <f t="shared" si="142"/>
        <v>0</v>
      </c>
      <c r="T249" s="75"/>
      <c r="U249" s="39">
        <f t="shared" si="150"/>
        <v>0</v>
      </c>
      <c r="V249" s="95"/>
      <c r="W249" s="75"/>
      <c r="X249" s="74"/>
      <c r="Y249" s="75"/>
      <c r="Z249" s="75"/>
      <c r="AA249" s="75"/>
      <c r="AB249" s="75"/>
      <c r="AC249" s="38">
        <f t="shared" si="148"/>
        <v>0</v>
      </c>
      <c r="AD249" s="75"/>
      <c r="AE249" s="34">
        <f t="shared" si="149"/>
        <v>0</v>
      </c>
      <c r="AF249" s="321"/>
      <c r="AG249" s="320"/>
    </row>
    <row r="250" spans="1:33" ht="50.1" customHeight="1" outlineLevel="2" thickBot="1" x14ac:dyDescent="0.4">
      <c r="A250" s="4"/>
      <c r="B250" s="137" t="s">
        <v>263</v>
      </c>
      <c r="C250" s="137"/>
      <c r="D250" s="138"/>
      <c r="E250" s="56">
        <f t="shared" ref="E250:AE250" si="151">SUBTOTAL(9,E234:E249)</f>
        <v>23175</v>
      </c>
      <c r="F250" s="56">
        <f t="shared" si="151"/>
        <v>12360.154</v>
      </c>
      <c r="G250" s="56">
        <f t="shared" si="151"/>
        <v>30491.154000000002</v>
      </c>
      <c r="H250" s="58">
        <f t="shared" si="151"/>
        <v>9431</v>
      </c>
      <c r="I250" s="56">
        <f t="shared" si="151"/>
        <v>8700</v>
      </c>
      <c r="J250" s="57">
        <f t="shared" si="151"/>
        <v>18131</v>
      </c>
      <c r="K250" s="56">
        <f t="shared" si="151"/>
        <v>4481</v>
      </c>
      <c r="L250" s="56">
        <f t="shared" si="151"/>
        <v>0</v>
      </c>
      <c r="M250" s="56">
        <f t="shared" si="151"/>
        <v>0</v>
      </c>
      <c r="N250" s="56">
        <f t="shared" si="151"/>
        <v>0</v>
      </c>
      <c r="O250" s="56">
        <f t="shared" si="151"/>
        <v>0</v>
      </c>
      <c r="P250" s="56">
        <f t="shared" si="151"/>
        <v>0</v>
      </c>
      <c r="Q250" s="56">
        <f t="shared" si="151"/>
        <v>1935</v>
      </c>
      <c r="R250" s="56">
        <f t="shared" si="151"/>
        <v>2865</v>
      </c>
      <c r="S250" s="56">
        <f t="shared" si="151"/>
        <v>6416</v>
      </c>
      <c r="T250" s="56">
        <f t="shared" si="151"/>
        <v>150</v>
      </c>
      <c r="U250" s="56">
        <f t="shared" si="151"/>
        <v>9431</v>
      </c>
      <c r="V250" s="58">
        <f t="shared" si="151"/>
        <v>6600</v>
      </c>
      <c r="W250" s="322">
        <f t="shared" si="151"/>
        <v>0</v>
      </c>
      <c r="X250" s="57">
        <f t="shared" si="151"/>
        <v>0</v>
      </c>
      <c r="Y250" s="56">
        <f t="shared" si="151"/>
        <v>0</v>
      </c>
      <c r="Z250" s="56">
        <f t="shared" si="151"/>
        <v>0</v>
      </c>
      <c r="AA250" s="56">
        <f t="shared" si="151"/>
        <v>0</v>
      </c>
      <c r="AB250" s="56">
        <f t="shared" si="151"/>
        <v>2100</v>
      </c>
      <c r="AC250" s="56">
        <f t="shared" si="151"/>
        <v>8700</v>
      </c>
      <c r="AD250" s="56">
        <f t="shared" si="151"/>
        <v>0</v>
      </c>
      <c r="AE250" s="58">
        <f t="shared" si="151"/>
        <v>8700</v>
      </c>
      <c r="AF250" s="53"/>
    </row>
    <row r="251" spans="1:33" ht="60" customHeight="1" outlineLevel="2" x14ac:dyDescent="0.35">
      <c r="A251" s="4"/>
      <c r="B251" s="69">
        <v>829</v>
      </c>
      <c r="C251" s="114">
        <v>3108</v>
      </c>
      <c r="D251" s="71" t="s">
        <v>264</v>
      </c>
      <c r="E251" s="33">
        <v>4350</v>
      </c>
      <c r="F251" s="33">
        <v>3850</v>
      </c>
      <c r="G251" s="60">
        <f t="shared" ref="G251:G270" si="152">F251+J251</f>
        <v>4850</v>
      </c>
      <c r="H251" s="34">
        <f t="shared" ref="H251:H270" si="153">U251</f>
        <v>500</v>
      </c>
      <c r="I251" s="60">
        <f t="shared" ref="I251:I270" si="154">AE251</f>
        <v>500</v>
      </c>
      <c r="J251" s="35">
        <f t="shared" ref="J251:J270" si="155">SUM(H251:I251)</f>
        <v>1000</v>
      </c>
      <c r="K251" s="73">
        <v>500</v>
      </c>
      <c r="L251" s="74"/>
      <c r="M251" s="75"/>
      <c r="N251" s="75"/>
      <c r="O251" s="75"/>
      <c r="P251" s="75"/>
      <c r="Q251" s="75"/>
      <c r="R251" s="38"/>
      <c r="S251" s="38">
        <f t="shared" ref="S251:S270" si="156">SUM(K251:Q251)</f>
        <v>500</v>
      </c>
      <c r="T251" s="75"/>
      <c r="U251" s="39">
        <f t="shared" ref="U251:U269" si="157">SUM(S251:T251)</f>
        <v>500</v>
      </c>
      <c r="V251" s="73">
        <v>500</v>
      </c>
      <c r="W251" s="74"/>
      <c r="X251" s="75"/>
      <c r="Y251" s="75"/>
      <c r="Z251" s="75"/>
      <c r="AA251" s="75"/>
      <c r="AB251" s="75"/>
      <c r="AC251" s="38">
        <f t="shared" ref="AC251:AC270" si="158">SUM(V251:AB251)</f>
        <v>500</v>
      </c>
      <c r="AD251" s="75"/>
      <c r="AE251" s="34">
        <f t="shared" ref="AE251:AE270" si="159">AD251+AC251</f>
        <v>500</v>
      </c>
      <c r="AF251" s="65"/>
    </row>
    <row r="252" spans="1:33" ht="93" outlineLevel="2" x14ac:dyDescent="0.35">
      <c r="A252" s="4">
        <v>14</v>
      </c>
      <c r="B252" s="69">
        <v>829</v>
      </c>
      <c r="C252" s="70">
        <v>4074</v>
      </c>
      <c r="D252" s="71" t="s">
        <v>265</v>
      </c>
      <c r="E252" s="33"/>
      <c r="F252" s="33"/>
      <c r="G252" s="60">
        <f t="shared" si="152"/>
        <v>100</v>
      </c>
      <c r="H252" s="34">
        <f t="shared" si="153"/>
        <v>100</v>
      </c>
      <c r="I252" s="60">
        <f t="shared" si="154"/>
        <v>0</v>
      </c>
      <c r="J252" s="35">
        <f t="shared" si="155"/>
        <v>100</v>
      </c>
      <c r="K252" s="73">
        <v>100</v>
      </c>
      <c r="L252" s="74"/>
      <c r="M252" s="75"/>
      <c r="N252" s="75"/>
      <c r="O252" s="75"/>
      <c r="P252" s="75"/>
      <c r="Q252" s="75"/>
      <c r="R252" s="38"/>
      <c r="S252" s="38">
        <f t="shared" si="156"/>
        <v>100</v>
      </c>
      <c r="T252" s="75"/>
      <c r="U252" s="39">
        <f t="shared" si="157"/>
        <v>100</v>
      </c>
      <c r="V252" s="73"/>
      <c r="W252" s="74"/>
      <c r="X252" s="75"/>
      <c r="Y252" s="75"/>
      <c r="Z252" s="75"/>
      <c r="AA252" s="75"/>
      <c r="AB252" s="75"/>
      <c r="AC252" s="38">
        <f t="shared" si="158"/>
        <v>0</v>
      </c>
      <c r="AD252" s="75"/>
      <c r="AE252" s="34">
        <f t="shared" si="159"/>
        <v>0</v>
      </c>
      <c r="AF252" s="65" t="s">
        <v>266</v>
      </c>
    </row>
    <row r="253" spans="1:33" ht="93" outlineLevel="2" x14ac:dyDescent="0.35">
      <c r="A253" s="4">
        <v>14</v>
      </c>
      <c r="B253" s="69">
        <v>829</v>
      </c>
      <c r="C253" s="70">
        <v>4075</v>
      </c>
      <c r="D253" s="71" t="s">
        <v>267</v>
      </c>
      <c r="E253" s="33"/>
      <c r="F253" s="33"/>
      <c r="G253" s="60">
        <f t="shared" si="152"/>
        <v>930</v>
      </c>
      <c r="H253" s="34">
        <f t="shared" si="153"/>
        <v>0</v>
      </c>
      <c r="I253" s="60">
        <f t="shared" si="154"/>
        <v>930</v>
      </c>
      <c r="J253" s="35">
        <f t="shared" si="155"/>
        <v>930</v>
      </c>
      <c r="K253" s="73"/>
      <c r="L253" s="74"/>
      <c r="M253" s="75"/>
      <c r="N253" s="75"/>
      <c r="O253" s="75"/>
      <c r="P253" s="75"/>
      <c r="Q253" s="75"/>
      <c r="R253" s="38"/>
      <c r="S253" s="38">
        <f t="shared" si="156"/>
        <v>0</v>
      </c>
      <c r="T253" s="75"/>
      <c r="U253" s="39">
        <f t="shared" si="157"/>
        <v>0</v>
      </c>
      <c r="V253" s="73">
        <v>930</v>
      </c>
      <c r="W253" s="74"/>
      <c r="X253" s="75"/>
      <c r="Y253" s="75"/>
      <c r="Z253" s="75"/>
      <c r="AA253" s="75"/>
      <c r="AB253" s="75"/>
      <c r="AC253" s="38">
        <f t="shared" si="158"/>
        <v>930</v>
      </c>
      <c r="AD253" s="75"/>
      <c r="AE253" s="34">
        <f t="shared" si="159"/>
        <v>930</v>
      </c>
      <c r="AF253" s="65" t="s">
        <v>268</v>
      </c>
    </row>
    <row r="254" spans="1:33" ht="63" customHeight="1" outlineLevel="2" x14ac:dyDescent="0.35">
      <c r="A254" s="4">
        <v>18</v>
      </c>
      <c r="B254" s="41">
        <v>829</v>
      </c>
      <c r="C254" s="96">
        <v>4076</v>
      </c>
      <c r="D254" s="63" t="s">
        <v>269</v>
      </c>
      <c r="E254" s="60"/>
      <c r="F254" s="60"/>
      <c r="G254" s="60">
        <f t="shared" si="152"/>
        <v>150</v>
      </c>
      <c r="H254" s="34">
        <f t="shared" si="153"/>
        <v>0</v>
      </c>
      <c r="I254" s="60">
        <f t="shared" si="154"/>
        <v>150</v>
      </c>
      <c r="J254" s="35">
        <f t="shared" si="155"/>
        <v>150</v>
      </c>
      <c r="K254" s="49"/>
      <c r="L254" s="49"/>
      <c r="M254" s="50"/>
      <c r="N254" s="50"/>
      <c r="O254" s="50"/>
      <c r="P254" s="50"/>
      <c r="Q254" s="50"/>
      <c r="R254" s="75"/>
      <c r="S254" s="38">
        <f t="shared" si="156"/>
        <v>0</v>
      </c>
      <c r="T254" s="50"/>
      <c r="U254" s="39">
        <f t="shared" si="157"/>
        <v>0</v>
      </c>
      <c r="V254" s="49">
        <v>150</v>
      </c>
      <c r="W254" s="49"/>
      <c r="X254" s="50"/>
      <c r="Y254" s="50"/>
      <c r="Z254" s="50"/>
      <c r="AA254" s="50"/>
      <c r="AB254" s="50"/>
      <c r="AC254" s="38">
        <f t="shared" si="158"/>
        <v>150</v>
      </c>
      <c r="AD254" s="50"/>
      <c r="AE254" s="34">
        <f t="shared" si="159"/>
        <v>150</v>
      </c>
      <c r="AF254" s="118" t="s">
        <v>244</v>
      </c>
    </row>
    <row r="255" spans="1:33" ht="79.5" customHeight="1" outlineLevel="2" x14ac:dyDescent="0.35">
      <c r="A255" s="4">
        <v>18</v>
      </c>
      <c r="B255" s="41">
        <v>829</v>
      </c>
      <c r="C255" s="96">
        <v>4077</v>
      </c>
      <c r="D255" s="63" t="s">
        <v>270</v>
      </c>
      <c r="E255" s="33"/>
      <c r="F255" s="33"/>
      <c r="G255" s="60">
        <f t="shared" si="152"/>
        <v>500</v>
      </c>
      <c r="H255" s="34">
        <f t="shared" si="153"/>
        <v>0</v>
      </c>
      <c r="I255" s="60">
        <f t="shared" si="154"/>
        <v>500</v>
      </c>
      <c r="J255" s="35">
        <f t="shared" si="155"/>
        <v>500</v>
      </c>
      <c r="K255" s="49"/>
      <c r="L255" s="49"/>
      <c r="M255" s="50"/>
      <c r="N255" s="50"/>
      <c r="O255" s="50"/>
      <c r="P255" s="50"/>
      <c r="Q255" s="50"/>
      <c r="R255" s="75"/>
      <c r="S255" s="38">
        <f t="shared" si="156"/>
        <v>0</v>
      </c>
      <c r="T255" s="50"/>
      <c r="U255" s="39">
        <f t="shared" si="157"/>
        <v>0</v>
      </c>
      <c r="V255" s="49">
        <v>500</v>
      </c>
      <c r="W255" s="49"/>
      <c r="X255" s="50"/>
      <c r="Y255" s="50"/>
      <c r="Z255" s="50"/>
      <c r="AA255" s="50"/>
      <c r="AB255" s="50"/>
      <c r="AC255" s="38">
        <f t="shared" si="158"/>
        <v>500</v>
      </c>
      <c r="AD255" s="50"/>
      <c r="AE255" s="34">
        <f t="shared" si="159"/>
        <v>500</v>
      </c>
      <c r="AF255" s="118" t="s">
        <v>244</v>
      </c>
    </row>
    <row r="256" spans="1:33" ht="116.25" outlineLevel="2" x14ac:dyDescent="0.35">
      <c r="A256" s="4">
        <v>18</v>
      </c>
      <c r="B256" s="69">
        <v>829</v>
      </c>
      <c r="C256" s="70">
        <v>4078</v>
      </c>
      <c r="D256" s="143" t="s">
        <v>271</v>
      </c>
      <c r="E256" s="95"/>
      <c r="F256" s="33"/>
      <c r="G256" s="33">
        <f t="shared" si="152"/>
        <v>85</v>
      </c>
      <c r="H256" s="72">
        <f t="shared" si="153"/>
        <v>85</v>
      </c>
      <c r="I256" s="33">
        <f t="shared" si="154"/>
        <v>0</v>
      </c>
      <c r="J256" s="88">
        <f t="shared" si="155"/>
        <v>85</v>
      </c>
      <c r="K256" s="75">
        <v>85</v>
      </c>
      <c r="L256" s="75"/>
      <c r="M256" s="75"/>
      <c r="N256" s="75"/>
      <c r="O256" s="75"/>
      <c r="P256" s="75"/>
      <c r="Q256" s="75"/>
      <c r="R256" s="75"/>
      <c r="S256" s="75">
        <f t="shared" si="156"/>
        <v>85</v>
      </c>
      <c r="T256" s="75"/>
      <c r="U256" s="72">
        <f t="shared" si="157"/>
        <v>85</v>
      </c>
      <c r="V256" s="73"/>
      <c r="W256" s="74"/>
      <c r="X256" s="75"/>
      <c r="Y256" s="75"/>
      <c r="Z256" s="75"/>
      <c r="AA256" s="75"/>
      <c r="AB256" s="75"/>
      <c r="AC256" s="75">
        <f t="shared" si="158"/>
        <v>0</v>
      </c>
      <c r="AD256" s="75"/>
      <c r="AE256" s="72">
        <f t="shared" si="159"/>
        <v>0</v>
      </c>
      <c r="AF256" s="65" t="s">
        <v>272</v>
      </c>
    </row>
    <row r="257" spans="1:33" ht="69.75" outlineLevel="2" x14ac:dyDescent="0.35">
      <c r="A257" s="4">
        <v>18</v>
      </c>
      <c r="B257" s="69">
        <v>829</v>
      </c>
      <c r="C257" s="114">
        <v>3912</v>
      </c>
      <c r="D257" s="143" t="s">
        <v>273</v>
      </c>
      <c r="E257" s="95">
        <v>140</v>
      </c>
      <c r="F257" s="33">
        <v>0</v>
      </c>
      <c r="G257" s="33">
        <f t="shared" si="152"/>
        <v>220</v>
      </c>
      <c r="H257" s="72">
        <f t="shared" si="153"/>
        <v>220</v>
      </c>
      <c r="I257" s="33">
        <f t="shared" si="154"/>
        <v>0</v>
      </c>
      <c r="J257" s="88">
        <f t="shared" si="155"/>
        <v>220</v>
      </c>
      <c r="K257" s="75">
        <v>220</v>
      </c>
      <c r="L257" s="75"/>
      <c r="M257" s="75"/>
      <c r="N257" s="75"/>
      <c r="O257" s="75"/>
      <c r="P257" s="75"/>
      <c r="Q257" s="75"/>
      <c r="R257" s="75"/>
      <c r="S257" s="75">
        <f t="shared" si="156"/>
        <v>220</v>
      </c>
      <c r="T257" s="75"/>
      <c r="U257" s="72">
        <f t="shared" si="157"/>
        <v>220</v>
      </c>
      <c r="V257" s="73"/>
      <c r="W257" s="74"/>
      <c r="X257" s="75"/>
      <c r="Y257" s="75"/>
      <c r="Z257" s="75"/>
      <c r="AA257" s="75"/>
      <c r="AB257" s="75"/>
      <c r="AC257" s="75">
        <f t="shared" si="158"/>
        <v>0</v>
      </c>
      <c r="AD257" s="75"/>
      <c r="AE257" s="72">
        <f t="shared" si="159"/>
        <v>0</v>
      </c>
      <c r="AF257" s="65" t="s">
        <v>274</v>
      </c>
    </row>
    <row r="258" spans="1:33" ht="54.75" customHeight="1" outlineLevel="2" x14ac:dyDescent="0.35">
      <c r="A258" s="4">
        <v>18</v>
      </c>
      <c r="B258" s="77">
        <v>829</v>
      </c>
      <c r="C258" s="323">
        <v>3913</v>
      </c>
      <c r="D258" s="324" t="s">
        <v>275</v>
      </c>
      <c r="E258" s="246">
        <v>140</v>
      </c>
      <c r="F258" s="47">
        <v>0</v>
      </c>
      <c r="G258" s="47">
        <f t="shared" si="152"/>
        <v>140</v>
      </c>
      <c r="H258" s="46">
        <f t="shared" si="153"/>
        <v>0</v>
      </c>
      <c r="I258" s="47">
        <f t="shared" si="154"/>
        <v>140</v>
      </c>
      <c r="J258" s="325">
        <f t="shared" si="155"/>
        <v>140</v>
      </c>
      <c r="K258" s="51"/>
      <c r="L258" s="51"/>
      <c r="M258" s="51"/>
      <c r="N258" s="51"/>
      <c r="O258" s="51"/>
      <c r="P258" s="51"/>
      <c r="Q258" s="51"/>
      <c r="R258" s="51"/>
      <c r="S258" s="51">
        <f t="shared" si="156"/>
        <v>0</v>
      </c>
      <c r="T258" s="51"/>
      <c r="U258" s="46">
        <f t="shared" si="157"/>
        <v>0</v>
      </c>
      <c r="V258" s="80">
        <v>140</v>
      </c>
      <c r="W258" s="81"/>
      <c r="X258" s="51"/>
      <c r="Y258" s="51"/>
      <c r="Z258" s="51"/>
      <c r="AA258" s="51"/>
      <c r="AB258" s="51"/>
      <c r="AC258" s="51">
        <f t="shared" si="158"/>
        <v>140</v>
      </c>
      <c r="AD258" s="51"/>
      <c r="AE258" s="46">
        <f t="shared" si="159"/>
        <v>140</v>
      </c>
      <c r="AF258" s="259" t="s">
        <v>244</v>
      </c>
    </row>
    <row r="259" spans="1:33" ht="54.75" customHeight="1" outlineLevel="1" x14ac:dyDescent="0.35">
      <c r="A259" s="4">
        <v>18</v>
      </c>
      <c r="B259" s="41">
        <v>829</v>
      </c>
      <c r="C259" s="96">
        <v>4079</v>
      </c>
      <c r="D259" s="140" t="s">
        <v>276</v>
      </c>
      <c r="E259" s="231"/>
      <c r="F259" s="44"/>
      <c r="G259" s="44">
        <f>F259+J259</f>
        <v>80</v>
      </c>
      <c r="H259" s="64">
        <f>U259</f>
        <v>0</v>
      </c>
      <c r="I259" s="44">
        <f>AE259</f>
        <v>80</v>
      </c>
      <c r="J259" s="45">
        <f>SUM(H259:I259)</f>
        <v>80</v>
      </c>
      <c r="K259" s="50"/>
      <c r="L259" s="50"/>
      <c r="M259" s="50"/>
      <c r="N259" s="50"/>
      <c r="O259" s="50"/>
      <c r="P259" s="50"/>
      <c r="Q259" s="50"/>
      <c r="R259" s="50"/>
      <c r="S259" s="50">
        <f>SUM(K259:Q259)</f>
        <v>0</v>
      </c>
      <c r="T259" s="50"/>
      <c r="U259" s="64">
        <f>SUM(S259:T259)</f>
        <v>0</v>
      </c>
      <c r="V259" s="48">
        <v>80</v>
      </c>
      <c r="W259" s="49"/>
      <c r="X259" s="50"/>
      <c r="Y259" s="50"/>
      <c r="Z259" s="50"/>
      <c r="AA259" s="50"/>
      <c r="AB259" s="50"/>
      <c r="AC259" s="50">
        <f>SUM(V259:AB259)</f>
        <v>80</v>
      </c>
      <c r="AD259" s="50"/>
      <c r="AE259" s="64">
        <f>AD259+AC259</f>
        <v>80</v>
      </c>
      <c r="AF259" s="118" t="s">
        <v>244</v>
      </c>
    </row>
    <row r="260" spans="1:33" ht="54.75" customHeight="1" outlineLevel="1" x14ac:dyDescent="0.35">
      <c r="A260" s="4">
        <v>18</v>
      </c>
      <c r="B260" s="41">
        <v>829</v>
      </c>
      <c r="C260" s="96">
        <v>4080</v>
      </c>
      <c r="D260" s="140" t="s">
        <v>277</v>
      </c>
      <c r="E260" s="231"/>
      <c r="F260" s="44"/>
      <c r="G260" s="44">
        <f t="shared" si="152"/>
        <v>100</v>
      </c>
      <c r="H260" s="64">
        <f t="shared" si="153"/>
        <v>0</v>
      </c>
      <c r="I260" s="44">
        <f t="shared" si="154"/>
        <v>100</v>
      </c>
      <c r="J260" s="45">
        <f t="shared" si="155"/>
        <v>100</v>
      </c>
      <c r="K260" s="50"/>
      <c r="L260" s="50"/>
      <c r="M260" s="50"/>
      <c r="N260" s="50"/>
      <c r="O260" s="50"/>
      <c r="P260" s="50"/>
      <c r="Q260" s="50"/>
      <c r="R260" s="50"/>
      <c r="S260" s="50">
        <f t="shared" si="156"/>
        <v>0</v>
      </c>
      <c r="T260" s="50"/>
      <c r="U260" s="64">
        <f t="shared" si="157"/>
        <v>0</v>
      </c>
      <c r="V260" s="48">
        <v>100</v>
      </c>
      <c r="W260" s="49"/>
      <c r="X260" s="50"/>
      <c r="Y260" s="50"/>
      <c r="Z260" s="50"/>
      <c r="AA260" s="50"/>
      <c r="AB260" s="50"/>
      <c r="AC260" s="50">
        <f t="shared" si="158"/>
        <v>100</v>
      </c>
      <c r="AD260" s="50"/>
      <c r="AE260" s="64">
        <f t="shared" si="159"/>
        <v>100</v>
      </c>
      <c r="AF260" s="118" t="s">
        <v>244</v>
      </c>
    </row>
    <row r="261" spans="1:33" ht="54.75" customHeight="1" outlineLevel="1" x14ac:dyDescent="0.35">
      <c r="A261" s="4">
        <v>18</v>
      </c>
      <c r="B261" s="69">
        <v>829</v>
      </c>
      <c r="C261" s="70">
        <v>4081</v>
      </c>
      <c r="D261" s="143" t="s">
        <v>278</v>
      </c>
      <c r="E261" s="95"/>
      <c r="F261" s="33"/>
      <c r="G261" s="33">
        <f t="shared" si="152"/>
        <v>100</v>
      </c>
      <c r="H261" s="72">
        <f t="shared" si="153"/>
        <v>0</v>
      </c>
      <c r="I261" s="33">
        <f t="shared" si="154"/>
        <v>100</v>
      </c>
      <c r="J261" s="88">
        <f t="shared" si="155"/>
        <v>100</v>
      </c>
      <c r="K261" s="75"/>
      <c r="L261" s="75"/>
      <c r="M261" s="75"/>
      <c r="N261" s="75"/>
      <c r="O261" s="75"/>
      <c r="P261" s="75"/>
      <c r="Q261" s="75"/>
      <c r="R261" s="75"/>
      <c r="S261" s="75">
        <f t="shared" si="156"/>
        <v>0</v>
      </c>
      <c r="T261" s="75"/>
      <c r="U261" s="72">
        <f t="shared" si="157"/>
        <v>0</v>
      </c>
      <c r="V261" s="73">
        <v>100</v>
      </c>
      <c r="W261" s="74"/>
      <c r="X261" s="75"/>
      <c r="Y261" s="75"/>
      <c r="Z261" s="75"/>
      <c r="AA261" s="75"/>
      <c r="AB261" s="75"/>
      <c r="AC261" s="75">
        <f t="shared" si="158"/>
        <v>100</v>
      </c>
      <c r="AD261" s="75"/>
      <c r="AE261" s="72">
        <f t="shared" si="159"/>
        <v>100</v>
      </c>
      <c r="AF261" s="65" t="s">
        <v>244</v>
      </c>
    </row>
    <row r="262" spans="1:33" s="135" customFormat="1" ht="67.5" customHeight="1" outlineLevel="2" x14ac:dyDescent="0.35">
      <c r="A262" s="4">
        <v>18</v>
      </c>
      <c r="B262" s="41">
        <v>829</v>
      </c>
      <c r="C262" s="96">
        <v>4082</v>
      </c>
      <c r="D262" s="326" t="s">
        <v>279</v>
      </c>
      <c r="E262" s="141"/>
      <c r="F262" s="44"/>
      <c r="G262" s="44">
        <f t="shared" si="152"/>
        <v>60</v>
      </c>
      <c r="H262" s="64">
        <f t="shared" si="153"/>
        <v>0</v>
      </c>
      <c r="I262" s="44">
        <f t="shared" si="154"/>
        <v>60</v>
      </c>
      <c r="J262" s="45">
        <f t="shared" ref="J262:J269" si="160">SUM(H262:I262)</f>
        <v>60</v>
      </c>
      <c r="K262" s="48"/>
      <c r="L262" s="49"/>
      <c r="M262" s="50"/>
      <c r="N262" s="50"/>
      <c r="O262" s="50"/>
      <c r="P262" s="50"/>
      <c r="Q262" s="50"/>
      <c r="R262" s="50"/>
      <c r="S262" s="50">
        <f t="shared" si="156"/>
        <v>0</v>
      </c>
      <c r="T262" s="50"/>
      <c r="U262" s="64">
        <f t="shared" si="157"/>
        <v>0</v>
      </c>
      <c r="V262" s="231">
        <v>60</v>
      </c>
      <c r="W262" s="50"/>
      <c r="X262" s="49"/>
      <c r="Y262" s="50"/>
      <c r="Z262" s="50"/>
      <c r="AA262" s="50"/>
      <c r="AB262" s="50"/>
      <c r="AC262" s="50">
        <f t="shared" si="158"/>
        <v>60</v>
      </c>
      <c r="AD262" s="50"/>
      <c r="AE262" s="64">
        <f t="shared" si="159"/>
        <v>60</v>
      </c>
      <c r="AF262" s="319" t="s">
        <v>244</v>
      </c>
      <c r="AG262" s="327"/>
    </row>
    <row r="263" spans="1:33" s="135" customFormat="1" ht="67.5" customHeight="1" outlineLevel="2" x14ac:dyDescent="0.35">
      <c r="A263" s="4">
        <v>18</v>
      </c>
      <c r="B263" s="41">
        <v>829</v>
      </c>
      <c r="C263" s="96">
        <v>4083</v>
      </c>
      <c r="D263" s="326" t="s">
        <v>280</v>
      </c>
      <c r="E263" s="141"/>
      <c r="F263" s="44"/>
      <c r="G263" s="44">
        <f t="shared" si="152"/>
        <v>60</v>
      </c>
      <c r="H263" s="64">
        <f t="shared" si="153"/>
        <v>60</v>
      </c>
      <c r="I263" s="44">
        <f t="shared" si="154"/>
        <v>0</v>
      </c>
      <c r="J263" s="45">
        <f t="shared" si="160"/>
        <v>60</v>
      </c>
      <c r="K263" s="48">
        <v>60</v>
      </c>
      <c r="L263" s="49"/>
      <c r="M263" s="50"/>
      <c r="N263" s="50"/>
      <c r="O263" s="50"/>
      <c r="P263" s="50"/>
      <c r="Q263" s="50"/>
      <c r="R263" s="50"/>
      <c r="S263" s="50">
        <f t="shared" si="156"/>
        <v>60</v>
      </c>
      <c r="T263" s="50"/>
      <c r="U263" s="64">
        <f t="shared" si="157"/>
        <v>60</v>
      </c>
      <c r="V263" s="231"/>
      <c r="W263" s="50"/>
      <c r="X263" s="49"/>
      <c r="Y263" s="50"/>
      <c r="Z263" s="50"/>
      <c r="AA263" s="50"/>
      <c r="AB263" s="50"/>
      <c r="AC263" s="50">
        <f t="shared" si="158"/>
        <v>0</v>
      </c>
      <c r="AD263" s="50"/>
      <c r="AE263" s="64">
        <f t="shared" si="159"/>
        <v>0</v>
      </c>
      <c r="AF263" s="321" t="s">
        <v>244</v>
      </c>
      <c r="AG263" s="327"/>
    </row>
    <row r="264" spans="1:33" s="135" customFormat="1" ht="67.5" customHeight="1" outlineLevel="2" x14ac:dyDescent="0.35">
      <c r="A264" s="4">
        <v>18</v>
      </c>
      <c r="B264" s="41">
        <v>829</v>
      </c>
      <c r="C264" s="96">
        <v>4084</v>
      </c>
      <c r="D264" s="326" t="s">
        <v>281</v>
      </c>
      <c r="E264" s="141"/>
      <c r="F264" s="44"/>
      <c r="G264" s="44">
        <f t="shared" si="152"/>
        <v>40</v>
      </c>
      <c r="H264" s="64">
        <f t="shared" si="153"/>
        <v>0</v>
      </c>
      <c r="I264" s="44">
        <f t="shared" si="154"/>
        <v>40</v>
      </c>
      <c r="J264" s="45">
        <f t="shared" si="160"/>
        <v>40</v>
      </c>
      <c r="K264" s="48"/>
      <c r="L264" s="49"/>
      <c r="M264" s="50"/>
      <c r="N264" s="50"/>
      <c r="O264" s="50"/>
      <c r="P264" s="50"/>
      <c r="Q264" s="50"/>
      <c r="R264" s="50"/>
      <c r="S264" s="50">
        <f t="shared" si="156"/>
        <v>0</v>
      </c>
      <c r="T264" s="50"/>
      <c r="U264" s="64">
        <f t="shared" si="157"/>
        <v>0</v>
      </c>
      <c r="V264" s="231">
        <v>40</v>
      </c>
      <c r="W264" s="50"/>
      <c r="X264" s="49"/>
      <c r="Y264" s="50"/>
      <c r="Z264" s="50"/>
      <c r="AA264" s="50"/>
      <c r="AB264" s="50"/>
      <c r="AC264" s="50">
        <f t="shared" si="158"/>
        <v>40</v>
      </c>
      <c r="AD264" s="50"/>
      <c r="AE264" s="64">
        <f t="shared" si="159"/>
        <v>40</v>
      </c>
      <c r="AF264" s="319" t="s">
        <v>244</v>
      </c>
      <c r="AG264" s="327"/>
    </row>
    <row r="265" spans="1:33" s="135" customFormat="1" ht="67.5" customHeight="1" outlineLevel="2" x14ac:dyDescent="0.35">
      <c r="A265" s="4">
        <v>25</v>
      </c>
      <c r="B265" s="41">
        <v>829</v>
      </c>
      <c r="C265" s="96">
        <v>4085</v>
      </c>
      <c r="D265" s="326" t="s">
        <v>282</v>
      </c>
      <c r="E265" s="141"/>
      <c r="F265" s="44"/>
      <c r="G265" s="44">
        <f t="shared" si="152"/>
        <v>500</v>
      </c>
      <c r="H265" s="64">
        <f t="shared" si="153"/>
        <v>500</v>
      </c>
      <c r="I265" s="44">
        <f t="shared" si="154"/>
        <v>0</v>
      </c>
      <c r="J265" s="45">
        <f t="shared" si="160"/>
        <v>500</v>
      </c>
      <c r="K265" s="48"/>
      <c r="L265" s="49"/>
      <c r="M265" s="50"/>
      <c r="N265" s="50"/>
      <c r="O265" s="50"/>
      <c r="P265" s="50"/>
      <c r="Q265" s="50">
        <v>500</v>
      </c>
      <c r="R265" s="50"/>
      <c r="S265" s="50">
        <f t="shared" si="156"/>
        <v>500</v>
      </c>
      <c r="T265" s="50"/>
      <c r="U265" s="64">
        <f t="shared" si="157"/>
        <v>500</v>
      </c>
      <c r="V265" s="231"/>
      <c r="W265" s="50"/>
      <c r="X265" s="49"/>
      <c r="Y265" s="50"/>
      <c r="Z265" s="50"/>
      <c r="AA265" s="50"/>
      <c r="AB265" s="50"/>
      <c r="AC265" s="50">
        <f t="shared" si="158"/>
        <v>0</v>
      </c>
      <c r="AD265" s="50"/>
      <c r="AE265" s="64">
        <f t="shared" si="159"/>
        <v>0</v>
      </c>
      <c r="AF265" s="328"/>
      <c r="AG265" s="327"/>
    </row>
    <row r="266" spans="1:33" s="135" customFormat="1" ht="76.5" customHeight="1" outlineLevel="2" x14ac:dyDescent="0.35">
      <c r="A266" s="4">
        <v>25</v>
      </c>
      <c r="B266" s="41">
        <v>829</v>
      </c>
      <c r="C266" s="42">
        <v>3409</v>
      </c>
      <c r="D266" s="326" t="s">
        <v>283</v>
      </c>
      <c r="E266" s="141">
        <v>6560</v>
      </c>
      <c r="F266" s="44">
        <v>5700</v>
      </c>
      <c r="G266" s="44">
        <f t="shared" si="152"/>
        <v>4200</v>
      </c>
      <c r="H266" s="64">
        <f t="shared" si="153"/>
        <v>-1500</v>
      </c>
      <c r="I266" s="44">
        <f t="shared" si="154"/>
        <v>0</v>
      </c>
      <c r="J266" s="45">
        <f t="shared" si="160"/>
        <v>-1500</v>
      </c>
      <c r="K266" s="48">
        <v>-1500</v>
      </c>
      <c r="L266" s="49"/>
      <c r="M266" s="50"/>
      <c r="N266" s="50"/>
      <c r="O266" s="50"/>
      <c r="P266" s="50"/>
      <c r="Q266" s="50"/>
      <c r="R266" s="50"/>
      <c r="S266" s="50">
        <f t="shared" si="156"/>
        <v>-1500</v>
      </c>
      <c r="T266" s="50"/>
      <c r="U266" s="64">
        <f t="shared" si="157"/>
        <v>-1500</v>
      </c>
      <c r="V266" s="231"/>
      <c r="W266" s="50"/>
      <c r="X266" s="49"/>
      <c r="Y266" s="50"/>
      <c r="Z266" s="50"/>
      <c r="AA266" s="50"/>
      <c r="AB266" s="50"/>
      <c r="AC266" s="50">
        <f t="shared" si="158"/>
        <v>0</v>
      </c>
      <c r="AD266" s="50"/>
      <c r="AE266" s="64">
        <f t="shared" si="159"/>
        <v>0</v>
      </c>
      <c r="AF266" s="329" t="s">
        <v>284</v>
      </c>
      <c r="AG266" s="327"/>
    </row>
    <row r="267" spans="1:33" s="135" customFormat="1" ht="67.5" customHeight="1" outlineLevel="2" x14ac:dyDescent="0.35">
      <c r="A267" s="4">
        <v>36</v>
      </c>
      <c r="B267" s="41">
        <v>829</v>
      </c>
      <c r="C267" s="96">
        <v>4086</v>
      </c>
      <c r="D267" s="326" t="s">
        <v>285</v>
      </c>
      <c r="E267" s="141"/>
      <c r="F267" s="44"/>
      <c r="G267" s="44">
        <f t="shared" si="152"/>
        <v>1000</v>
      </c>
      <c r="H267" s="64">
        <f t="shared" si="153"/>
        <v>1000</v>
      </c>
      <c r="I267" s="44">
        <f t="shared" si="154"/>
        <v>0</v>
      </c>
      <c r="J267" s="45">
        <f t="shared" si="160"/>
        <v>1000</v>
      </c>
      <c r="K267" s="48"/>
      <c r="L267" s="49"/>
      <c r="M267" s="50"/>
      <c r="N267" s="50"/>
      <c r="O267" s="50"/>
      <c r="P267" s="50"/>
      <c r="Q267" s="50">
        <v>1000</v>
      </c>
      <c r="R267" s="50"/>
      <c r="S267" s="50">
        <f t="shared" si="156"/>
        <v>1000</v>
      </c>
      <c r="T267" s="50"/>
      <c r="U267" s="64">
        <f t="shared" si="157"/>
        <v>1000</v>
      </c>
      <c r="V267" s="231"/>
      <c r="W267" s="50"/>
      <c r="X267" s="49"/>
      <c r="Y267" s="50"/>
      <c r="Z267" s="50"/>
      <c r="AA267" s="50"/>
      <c r="AB267" s="50"/>
      <c r="AC267" s="50">
        <f t="shared" si="158"/>
        <v>0</v>
      </c>
      <c r="AD267" s="50"/>
      <c r="AE267" s="64">
        <f t="shared" si="159"/>
        <v>0</v>
      </c>
      <c r="AF267" s="319"/>
      <c r="AG267" s="327"/>
    </row>
    <row r="268" spans="1:33" s="135" customFormat="1" ht="75" customHeight="1" outlineLevel="2" x14ac:dyDescent="0.35">
      <c r="A268" s="4">
        <v>36</v>
      </c>
      <c r="B268" s="41">
        <v>829</v>
      </c>
      <c r="C268" s="96">
        <v>4087</v>
      </c>
      <c r="D268" s="326" t="s">
        <v>286</v>
      </c>
      <c r="E268" s="141"/>
      <c r="F268" s="44"/>
      <c r="G268" s="44">
        <f t="shared" si="152"/>
        <v>4000</v>
      </c>
      <c r="H268" s="64">
        <f t="shared" si="153"/>
        <v>4000</v>
      </c>
      <c r="I268" s="44">
        <f t="shared" si="154"/>
        <v>0</v>
      </c>
      <c r="J268" s="45">
        <f t="shared" si="160"/>
        <v>4000</v>
      </c>
      <c r="K268" s="48"/>
      <c r="L268" s="49"/>
      <c r="M268" s="50"/>
      <c r="N268" s="50"/>
      <c r="O268" s="50"/>
      <c r="P268" s="50"/>
      <c r="Q268" s="50">
        <v>4000</v>
      </c>
      <c r="R268" s="50"/>
      <c r="S268" s="50">
        <f t="shared" si="156"/>
        <v>4000</v>
      </c>
      <c r="T268" s="50"/>
      <c r="U268" s="64">
        <f t="shared" si="157"/>
        <v>4000</v>
      </c>
      <c r="V268" s="231"/>
      <c r="W268" s="75"/>
      <c r="X268" s="49"/>
      <c r="Y268" s="50"/>
      <c r="Z268" s="50"/>
      <c r="AA268" s="50"/>
      <c r="AB268" s="50"/>
      <c r="AC268" s="50">
        <f t="shared" si="158"/>
        <v>0</v>
      </c>
      <c r="AD268" s="50"/>
      <c r="AE268" s="64">
        <f t="shared" si="159"/>
        <v>0</v>
      </c>
      <c r="AF268" s="319"/>
      <c r="AG268" s="327"/>
    </row>
    <row r="269" spans="1:33" s="135" customFormat="1" ht="67.5" customHeight="1" outlineLevel="2" x14ac:dyDescent="0.35">
      <c r="A269" s="4">
        <v>25</v>
      </c>
      <c r="B269" s="41">
        <v>829</v>
      </c>
      <c r="C269" s="96">
        <v>4089</v>
      </c>
      <c r="D269" s="326" t="s">
        <v>287</v>
      </c>
      <c r="E269" s="141"/>
      <c r="F269" s="44"/>
      <c r="G269" s="44">
        <f t="shared" si="152"/>
        <v>1500</v>
      </c>
      <c r="H269" s="64">
        <f t="shared" si="153"/>
        <v>1500</v>
      </c>
      <c r="I269" s="44">
        <f t="shared" si="154"/>
        <v>0</v>
      </c>
      <c r="J269" s="45">
        <f t="shared" si="160"/>
        <v>1500</v>
      </c>
      <c r="K269" s="48">
        <v>1500</v>
      </c>
      <c r="L269" s="49"/>
      <c r="M269" s="50"/>
      <c r="N269" s="50"/>
      <c r="O269" s="50"/>
      <c r="P269" s="50"/>
      <c r="Q269" s="50"/>
      <c r="R269" s="50"/>
      <c r="S269" s="50">
        <f t="shared" si="156"/>
        <v>1500</v>
      </c>
      <c r="T269" s="50"/>
      <c r="U269" s="64">
        <f t="shared" si="157"/>
        <v>1500</v>
      </c>
      <c r="V269" s="231"/>
      <c r="W269" s="50"/>
      <c r="X269" s="49"/>
      <c r="Y269" s="50"/>
      <c r="Z269" s="50"/>
      <c r="AA269" s="50"/>
      <c r="AB269" s="50"/>
      <c r="AC269" s="50">
        <f t="shared" si="158"/>
        <v>0</v>
      </c>
      <c r="AD269" s="50"/>
      <c r="AE269" s="64">
        <f t="shared" si="159"/>
        <v>0</v>
      </c>
      <c r="AF269" s="329"/>
      <c r="AG269" s="327"/>
    </row>
    <row r="270" spans="1:33" s="135" customFormat="1" ht="67.5" customHeight="1" outlineLevel="2" thickBot="1" x14ac:dyDescent="0.4">
      <c r="A270" s="4">
        <v>18</v>
      </c>
      <c r="B270" s="41">
        <v>829</v>
      </c>
      <c r="C270" s="96">
        <v>4123</v>
      </c>
      <c r="D270" s="326" t="s">
        <v>288</v>
      </c>
      <c r="E270" s="141"/>
      <c r="F270" s="44"/>
      <c r="G270" s="44">
        <f t="shared" si="152"/>
        <v>100</v>
      </c>
      <c r="H270" s="64">
        <f t="shared" si="153"/>
        <v>100</v>
      </c>
      <c r="I270" s="44">
        <f t="shared" si="154"/>
        <v>0</v>
      </c>
      <c r="J270" s="45">
        <f t="shared" si="155"/>
        <v>100</v>
      </c>
      <c r="K270" s="48"/>
      <c r="L270" s="49"/>
      <c r="M270" s="50"/>
      <c r="N270" s="50"/>
      <c r="O270" s="50"/>
      <c r="P270" s="50"/>
      <c r="Q270" s="50"/>
      <c r="R270" s="50">
        <v>100</v>
      </c>
      <c r="S270" s="50">
        <f t="shared" si="156"/>
        <v>0</v>
      </c>
      <c r="T270" s="50"/>
      <c r="U270" s="64">
        <f>SUM(R270:T270)</f>
        <v>100</v>
      </c>
      <c r="V270" s="231"/>
      <c r="W270" s="91"/>
      <c r="X270" s="49"/>
      <c r="Y270" s="50"/>
      <c r="Z270" s="50"/>
      <c r="AA270" s="50"/>
      <c r="AB270" s="50"/>
      <c r="AC270" s="50">
        <f t="shared" si="158"/>
        <v>0</v>
      </c>
      <c r="AD270" s="50"/>
      <c r="AE270" s="64">
        <f t="shared" si="159"/>
        <v>0</v>
      </c>
      <c r="AF270" s="330"/>
      <c r="AG270" s="327"/>
    </row>
    <row r="271" spans="1:33" ht="50.1" customHeight="1" outlineLevel="2" thickBot="1" x14ac:dyDescent="0.4">
      <c r="A271" s="4"/>
      <c r="B271" s="54" t="s">
        <v>289</v>
      </c>
      <c r="C271" s="54"/>
      <c r="D271" s="55"/>
      <c r="E271" s="58">
        <f t="shared" ref="E271:Q271" si="161">SUBTOTAL(9,E251:E270)</f>
        <v>11190</v>
      </c>
      <c r="F271" s="56">
        <f t="shared" si="161"/>
        <v>9550</v>
      </c>
      <c r="G271" s="56">
        <f t="shared" si="161"/>
        <v>18715</v>
      </c>
      <c r="H271" s="58">
        <f t="shared" si="161"/>
        <v>6565</v>
      </c>
      <c r="I271" s="56">
        <f t="shared" si="161"/>
        <v>2600</v>
      </c>
      <c r="J271" s="57">
        <f t="shared" si="161"/>
        <v>9165</v>
      </c>
      <c r="K271" s="56">
        <f t="shared" si="161"/>
        <v>965</v>
      </c>
      <c r="L271" s="56">
        <f t="shared" si="161"/>
        <v>0</v>
      </c>
      <c r="M271" s="56">
        <f t="shared" si="161"/>
        <v>0</v>
      </c>
      <c r="N271" s="56">
        <f t="shared" si="161"/>
        <v>0</v>
      </c>
      <c r="O271" s="56">
        <f t="shared" si="161"/>
        <v>0</v>
      </c>
      <c r="P271" s="56">
        <f t="shared" si="161"/>
        <v>0</v>
      </c>
      <c r="Q271" s="56">
        <f t="shared" si="161"/>
        <v>5500</v>
      </c>
      <c r="R271" s="56"/>
      <c r="S271" s="56">
        <f t="shared" ref="S271:AE271" si="162">SUBTOTAL(9,S251:S270)</f>
        <v>6465</v>
      </c>
      <c r="T271" s="56">
        <f t="shared" si="162"/>
        <v>0</v>
      </c>
      <c r="U271" s="56">
        <f t="shared" si="162"/>
        <v>6565</v>
      </c>
      <c r="V271" s="56">
        <f t="shared" si="162"/>
        <v>2600</v>
      </c>
      <c r="W271" s="56">
        <f t="shared" si="162"/>
        <v>0</v>
      </c>
      <c r="X271" s="56">
        <f t="shared" si="162"/>
        <v>0</v>
      </c>
      <c r="Y271" s="56">
        <f t="shared" si="162"/>
        <v>0</v>
      </c>
      <c r="Z271" s="56">
        <f t="shared" si="162"/>
        <v>0</v>
      </c>
      <c r="AA271" s="56">
        <f t="shared" si="162"/>
        <v>0</v>
      </c>
      <c r="AB271" s="56">
        <f t="shared" si="162"/>
        <v>0</v>
      </c>
      <c r="AC271" s="56">
        <f t="shared" si="162"/>
        <v>2600</v>
      </c>
      <c r="AD271" s="56">
        <f t="shared" si="162"/>
        <v>0</v>
      </c>
      <c r="AE271" s="58">
        <f t="shared" si="162"/>
        <v>2600</v>
      </c>
      <c r="AF271" s="139"/>
    </row>
    <row r="272" spans="1:33" ht="72" customHeight="1" outlineLevel="2" x14ac:dyDescent="0.35">
      <c r="A272" s="4" t="s">
        <v>290</v>
      </c>
      <c r="B272" s="69">
        <v>840</v>
      </c>
      <c r="C272" s="70">
        <v>4090</v>
      </c>
      <c r="D272" s="331" t="s">
        <v>291</v>
      </c>
      <c r="E272" s="95"/>
      <c r="F272" s="33"/>
      <c r="G272" s="33">
        <f t="shared" ref="G272:G288" si="163">F272+J272</f>
        <v>4400</v>
      </c>
      <c r="H272" s="95">
        <f t="shared" ref="H272:H288" si="164">U272</f>
        <v>1100</v>
      </c>
      <c r="I272" s="33">
        <f t="shared" ref="I272:I288" si="165">AE272</f>
        <v>3300</v>
      </c>
      <c r="J272" s="88">
        <f t="shared" ref="J272:J288" si="166">SUM(H272:I272)</f>
        <v>4400</v>
      </c>
      <c r="K272" s="73"/>
      <c r="L272" s="74"/>
      <c r="M272" s="75"/>
      <c r="N272" s="75"/>
      <c r="O272" s="75"/>
      <c r="P272" s="75"/>
      <c r="Q272" s="38">
        <v>1100</v>
      </c>
      <c r="R272" s="38"/>
      <c r="S272" s="38">
        <f t="shared" ref="S272:S288" si="167">SUM(K272:Q272)</f>
        <v>1100</v>
      </c>
      <c r="T272" s="38"/>
      <c r="U272" s="38">
        <f t="shared" ref="U272:U288" si="168">SUM(S272:T272)</f>
        <v>1100</v>
      </c>
      <c r="V272" s="73">
        <v>3300</v>
      </c>
      <c r="W272" s="74"/>
      <c r="X272" s="75"/>
      <c r="Y272" s="75"/>
      <c r="Z272" s="75"/>
      <c r="AA272" s="75"/>
      <c r="AB272" s="75"/>
      <c r="AC272" s="38">
        <f t="shared" ref="AC272:AC288" si="169">SUM(V272:AB272)</f>
        <v>3300</v>
      </c>
      <c r="AD272" s="75"/>
      <c r="AE272" s="34">
        <f t="shared" ref="AE272:AE288" si="170">SUM(AC272:AD272)</f>
        <v>3300</v>
      </c>
      <c r="AF272" s="65"/>
    </row>
    <row r="273" spans="1:32" ht="72" customHeight="1" outlineLevel="2" x14ac:dyDescent="0.35">
      <c r="A273" s="4">
        <v>16</v>
      </c>
      <c r="B273" s="69">
        <v>840</v>
      </c>
      <c r="C273" s="70">
        <v>4091</v>
      </c>
      <c r="D273" s="143" t="s">
        <v>292</v>
      </c>
      <c r="E273" s="95"/>
      <c r="F273" s="33"/>
      <c r="G273" s="33">
        <f t="shared" si="163"/>
        <v>27</v>
      </c>
      <c r="H273" s="95">
        <f t="shared" si="164"/>
        <v>27</v>
      </c>
      <c r="I273" s="33">
        <f t="shared" si="165"/>
        <v>0</v>
      </c>
      <c r="J273" s="88">
        <f t="shared" si="166"/>
        <v>27</v>
      </c>
      <c r="K273" s="73">
        <v>27</v>
      </c>
      <c r="L273" s="74"/>
      <c r="M273" s="75"/>
      <c r="N273" s="75"/>
      <c r="O273" s="75"/>
      <c r="P273" s="75"/>
      <c r="Q273" s="38"/>
      <c r="R273" s="38"/>
      <c r="S273" s="38">
        <f t="shared" si="167"/>
        <v>27</v>
      </c>
      <c r="T273" s="38"/>
      <c r="U273" s="38">
        <f t="shared" si="168"/>
        <v>27</v>
      </c>
      <c r="V273" s="73"/>
      <c r="W273" s="74"/>
      <c r="X273" s="75"/>
      <c r="Y273" s="75"/>
      <c r="Z273" s="75"/>
      <c r="AA273" s="75"/>
      <c r="AB273" s="75"/>
      <c r="AC273" s="38">
        <f t="shared" si="169"/>
        <v>0</v>
      </c>
      <c r="AD273" s="75"/>
      <c r="AE273" s="34">
        <f t="shared" si="170"/>
        <v>0</v>
      </c>
      <c r="AF273" s="65" t="s">
        <v>293</v>
      </c>
    </row>
    <row r="274" spans="1:32" ht="72" customHeight="1" outlineLevel="2" x14ac:dyDescent="0.35">
      <c r="A274" s="4">
        <v>16</v>
      </c>
      <c r="B274" s="69">
        <v>840</v>
      </c>
      <c r="C274" s="70">
        <v>4092</v>
      </c>
      <c r="D274" s="143" t="s">
        <v>294</v>
      </c>
      <c r="E274" s="133"/>
      <c r="F274" s="33"/>
      <c r="G274" s="88">
        <f t="shared" si="163"/>
        <v>104</v>
      </c>
      <c r="H274" s="95">
        <f t="shared" si="164"/>
        <v>104</v>
      </c>
      <c r="I274" s="33">
        <f t="shared" si="165"/>
        <v>0</v>
      </c>
      <c r="J274" s="88">
        <f t="shared" si="166"/>
        <v>104</v>
      </c>
      <c r="K274" s="73">
        <v>104</v>
      </c>
      <c r="L274" s="74"/>
      <c r="M274" s="75"/>
      <c r="N274" s="75"/>
      <c r="O274" s="75"/>
      <c r="P274" s="75"/>
      <c r="Q274" s="38"/>
      <c r="R274" s="38"/>
      <c r="S274" s="38">
        <f t="shared" si="167"/>
        <v>104</v>
      </c>
      <c r="T274" s="38"/>
      <c r="U274" s="38">
        <f t="shared" si="168"/>
        <v>104</v>
      </c>
      <c r="V274" s="73"/>
      <c r="W274" s="74"/>
      <c r="X274" s="75"/>
      <c r="Y274" s="75"/>
      <c r="Z274" s="75"/>
      <c r="AA274" s="75"/>
      <c r="AB274" s="75"/>
      <c r="AC274" s="38">
        <f t="shared" si="169"/>
        <v>0</v>
      </c>
      <c r="AD274" s="75"/>
      <c r="AE274" s="34">
        <f t="shared" si="170"/>
        <v>0</v>
      </c>
      <c r="AF274" s="65" t="s">
        <v>295</v>
      </c>
    </row>
    <row r="275" spans="1:32" ht="72" customHeight="1" outlineLevel="2" x14ac:dyDescent="0.35">
      <c r="A275" s="4">
        <v>16</v>
      </c>
      <c r="B275" s="77">
        <v>840</v>
      </c>
      <c r="C275" s="114">
        <v>4000</v>
      </c>
      <c r="D275" s="143" t="s">
        <v>296</v>
      </c>
      <c r="E275" s="133">
        <v>270</v>
      </c>
      <c r="F275" s="60">
        <v>270</v>
      </c>
      <c r="G275" s="88">
        <f t="shared" si="163"/>
        <v>451</v>
      </c>
      <c r="H275" s="95">
        <f t="shared" si="164"/>
        <v>181</v>
      </c>
      <c r="I275" s="33">
        <f t="shared" si="165"/>
        <v>0</v>
      </c>
      <c r="J275" s="88">
        <f t="shared" si="166"/>
        <v>181</v>
      </c>
      <c r="K275" s="73">
        <v>181</v>
      </c>
      <c r="L275" s="74"/>
      <c r="M275" s="75"/>
      <c r="N275" s="75"/>
      <c r="O275" s="75"/>
      <c r="P275" s="75"/>
      <c r="Q275" s="38"/>
      <c r="R275" s="38"/>
      <c r="S275" s="38">
        <f t="shared" si="167"/>
        <v>181</v>
      </c>
      <c r="T275" s="38"/>
      <c r="U275" s="38">
        <f t="shared" si="168"/>
        <v>181</v>
      </c>
      <c r="V275" s="73"/>
      <c r="W275" s="74"/>
      <c r="X275" s="75"/>
      <c r="Y275" s="75"/>
      <c r="Z275" s="75"/>
      <c r="AA275" s="75"/>
      <c r="AB275" s="75"/>
      <c r="AC275" s="38">
        <f t="shared" si="169"/>
        <v>0</v>
      </c>
      <c r="AD275" s="75"/>
      <c r="AE275" s="34">
        <f t="shared" si="170"/>
        <v>0</v>
      </c>
      <c r="AF275" s="65" t="s">
        <v>297</v>
      </c>
    </row>
    <row r="276" spans="1:32" ht="72" customHeight="1" outlineLevel="2" x14ac:dyDescent="0.35">
      <c r="A276" s="4">
        <v>16</v>
      </c>
      <c r="B276" s="69">
        <v>840</v>
      </c>
      <c r="C276" s="70">
        <v>4093</v>
      </c>
      <c r="D276" s="143" t="s">
        <v>298</v>
      </c>
      <c r="E276" s="133"/>
      <c r="F276" s="33"/>
      <c r="G276" s="33">
        <f t="shared" si="163"/>
        <v>48</v>
      </c>
      <c r="H276" s="95">
        <f t="shared" si="164"/>
        <v>48</v>
      </c>
      <c r="I276" s="33">
        <f t="shared" si="165"/>
        <v>0</v>
      </c>
      <c r="J276" s="88">
        <f t="shared" ref="J276:J287" si="171">SUM(H276:I276)</f>
        <v>48</v>
      </c>
      <c r="K276" s="73">
        <v>48</v>
      </c>
      <c r="L276" s="74"/>
      <c r="M276" s="75"/>
      <c r="N276" s="75"/>
      <c r="O276" s="75"/>
      <c r="P276" s="75"/>
      <c r="Q276" s="38"/>
      <c r="R276" s="38"/>
      <c r="S276" s="38">
        <f t="shared" si="167"/>
        <v>48</v>
      </c>
      <c r="T276" s="38"/>
      <c r="U276" s="38">
        <f t="shared" si="168"/>
        <v>48</v>
      </c>
      <c r="V276" s="73"/>
      <c r="W276" s="74"/>
      <c r="X276" s="75"/>
      <c r="Y276" s="75"/>
      <c r="Z276" s="75"/>
      <c r="AA276" s="75"/>
      <c r="AB276" s="75"/>
      <c r="AC276" s="38">
        <f t="shared" si="169"/>
        <v>0</v>
      </c>
      <c r="AD276" s="75"/>
      <c r="AE276" s="34">
        <f t="shared" si="170"/>
        <v>0</v>
      </c>
      <c r="AF276" s="65" t="s">
        <v>299</v>
      </c>
    </row>
    <row r="277" spans="1:32" ht="72" customHeight="1" outlineLevel="2" x14ac:dyDescent="0.35">
      <c r="A277" s="4">
        <v>23</v>
      </c>
      <c r="B277" s="69">
        <v>840</v>
      </c>
      <c r="C277" s="114">
        <v>3923</v>
      </c>
      <c r="D277" s="143" t="s">
        <v>300</v>
      </c>
      <c r="E277" s="133">
        <v>2315</v>
      </c>
      <c r="F277" s="47">
        <v>2315</v>
      </c>
      <c r="G277" s="33">
        <f t="shared" si="163"/>
        <v>2400</v>
      </c>
      <c r="H277" s="95">
        <f t="shared" si="164"/>
        <v>85</v>
      </c>
      <c r="I277" s="33">
        <f t="shared" si="165"/>
        <v>0</v>
      </c>
      <c r="J277" s="88">
        <f t="shared" si="171"/>
        <v>85</v>
      </c>
      <c r="K277" s="73">
        <v>85</v>
      </c>
      <c r="L277" s="74"/>
      <c r="M277" s="75"/>
      <c r="N277" s="75"/>
      <c r="O277" s="75"/>
      <c r="P277" s="75"/>
      <c r="Q277" s="38"/>
      <c r="R277" s="38"/>
      <c r="S277" s="38">
        <f t="shared" si="167"/>
        <v>85</v>
      </c>
      <c r="T277" s="38"/>
      <c r="U277" s="38">
        <f t="shared" si="168"/>
        <v>85</v>
      </c>
      <c r="V277" s="73"/>
      <c r="W277" s="74"/>
      <c r="X277" s="75"/>
      <c r="Y277" s="75"/>
      <c r="Z277" s="75"/>
      <c r="AA277" s="75"/>
      <c r="AB277" s="75"/>
      <c r="AC277" s="38">
        <f t="shared" si="169"/>
        <v>0</v>
      </c>
      <c r="AD277" s="75"/>
      <c r="AE277" s="34">
        <f t="shared" si="170"/>
        <v>0</v>
      </c>
      <c r="AF277" s="65" t="s">
        <v>301</v>
      </c>
    </row>
    <row r="278" spans="1:32" ht="72" customHeight="1" outlineLevel="2" x14ac:dyDescent="0.35">
      <c r="A278" s="4">
        <v>23</v>
      </c>
      <c r="B278" s="29">
        <v>840</v>
      </c>
      <c r="C278" s="114">
        <v>3080</v>
      </c>
      <c r="D278" s="143" t="s">
        <v>302</v>
      </c>
      <c r="E278" s="133">
        <v>9500</v>
      </c>
      <c r="F278" s="33">
        <v>9150</v>
      </c>
      <c r="G278" s="33">
        <f t="shared" si="163"/>
        <v>9350</v>
      </c>
      <c r="H278" s="95">
        <f t="shared" si="164"/>
        <v>200</v>
      </c>
      <c r="I278" s="33">
        <f t="shared" si="165"/>
        <v>0</v>
      </c>
      <c r="J278" s="88">
        <f t="shared" si="171"/>
        <v>200</v>
      </c>
      <c r="K278" s="73">
        <v>200</v>
      </c>
      <c r="L278" s="74"/>
      <c r="M278" s="75"/>
      <c r="N278" s="75"/>
      <c r="O278" s="75"/>
      <c r="P278" s="75"/>
      <c r="Q278" s="38"/>
      <c r="R278" s="38"/>
      <c r="S278" s="38">
        <f t="shared" si="167"/>
        <v>200</v>
      </c>
      <c r="T278" s="38"/>
      <c r="U278" s="38">
        <f t="shared" si="168"/>
        <v>200</v>
      </c>
      <c r="V278" s="73"/>
      <c r="W278" s="74"/>
      <c r="X278" s="75"/>
      <c r="Y278" s="75"/>
      <c r="Z278" s="75"/>
      <c r="AA278" s="75"/>
      <c r="AB278" s="75"/>
      <c r="AC278" s="38">
        <f t="shared" si="169"/>
        <v>0</v>
      </c>
      <c r="AD278" s="75"/>
      <c r="AE278" s="34">
        <f t="shared" si="170"/>
        <v>0</v>
      </c>
      <c r="AF278" s="65" t="s">
        <v>303</v>
      </c>
    </row>
    <row r="279" spans="1:32" ht="72" customHeight="1" outlineLevel="2" x14ac:dyDescent="0.35">
      <c r="A279" s="4">
        <v>25</v>
      </c>
      <c r="B279" s="29">
        <v>840</v>
      </c>
      <c r="C279" s="114">
        <v>3576</v>
      </c>
      <c r="D279" s="143" t="s">
        <v>304</v>
      </c>
      <c r="E279" s="133">
        <v>10100</v>
      </c>
      <c r="F279" s="33">
        <v>10099.999999999998</v>
      </c>
      <c r="G279" s="33">
        <f t="shared" si="163"/>
        <v>11029.999999999998</v>
      </c>
      <c r="H279" s="95">
        <f t="shared" si="164"/>
        <v>930</v>
      </c>
      <c r="I279" s="33">
        <f t="shared" si="165"/>
        <v>0</v>
      </c>
      <c r="J279" s="88">
        <f t="shared" si="171"/>
        <v>930</v>
      </c>
      <c r="K279" s="73">
        <v>930</v>
      </c>
      <c r="L279" s="74"/>
      <c r="M279" s="75"/>
      <c r="N279" s="75"/>
      <c r="O279" s="75"/>
      <c r="P279" s="75"/>
      <c r="Q279" s="38"/>
      <c r="R279" s="38"/>
      <c r="S279" s="38">
        <f t="shared" si="167"/>
        <v>930</v>
      </c>
      <c r="T279" s="38"/>
      <c r="U279" s="38">
        <f t="shared" si="168"/>
        <v>930</v>
      </c>
      <c r="V279" s="73"/>
      <c r="W279" s="74"/>
      <c r="X279" s="75"/>
      <c r="Y279" s="75"/>
      <c r="Z279" s="75"/>
      <c r="AA279" s="75"/>
      <c r="AB279" s="75"/>
      <c r="AC279" s="38">
        <f t="shared" si="169"/>
        <v>0</v>
      </c>
      <c r="AD279" s="75"/>
      <c r="AE279" s="34">
        <f t="shared" si="170"/>
        <v>0</v>
      </c>
      <c r="AF279" s="65"/>
    </row>
    <row r="280" spans="1:32" ht="72" customHeight="1" outlineLevel="2" x14ac:dyDescent="0.35">
      <c r="A280" s="4">
        <v>25</v>
      </c>
      <c r="B280" s="77">
        <v>840</v>
      </c>
      <c r="C280" s="70">
        <v>4094</v>
      </c>
      <c r="D280" s="143" t="s">
        <v>305</v>
      </c>
      <c r="E280" s="133"/>
      <c r="F280" s="44"/>
      <c r="G280" s="33">
        <f t="shared" si="163"/>
        <v>600</v>
      </c>
      <c r="H280" s="95">
        <f t="shared" si="164"/>
        <v>600</v>
      </c>
      <c r="I280" s="33">
        <f t="shared" si="165"/>
        <v>0</v>
      </c>
      <c r="J280" s="88">
        <f t="shared" si="171"/>
        <v>600</v>
      </c>
      <c r="K280" s="73">
        <v>600</v>
      </c>
      <c r="L280" s="74"/>
      <c r="M280" s="75"/>
      <c r="N280" s="75"/>
      <c r="O280" s="75"/>
      <c r="P280" s="75"/>
      <c r="Q280" s="38"/>
      <c r="R280" s="38"/>
      <c r="S280" s="38">
        <f t="shared" si="167"/>
        <v>600</v>
      </c>
      <c r="T280" s="38"/>
      <c r="U280" s="38">
        <f t="shared" si="168"/>
        <v>600</v>
      </c>
      <c r="V280" s="73"/>
      <c r="W280" s="74"/>
      <c r="X280" s="75"/>
      <c r="Y280" s="75"/>
      <c r="Z280" s="75"/>
      <c r="AA280" s="75"/>
      <c r="AB280" s="75"/>
      <c r="AC280" s="38">
        <f t="shared" si="169"/>
        <v>0</v>
      </c>
      <c r="AD280" s="75"/>
      <c r="AE280" s="34">
        <f t="shared" si="170"/>
        <v>0</v>
      </c>
      <c r="AF280" s="61" t="s">
        <v>306</v>
      </c>
    </row>
    <row r="281" spans="1:32" ht="52.5" customHeight="1" outlineLevel="2" thickBot="1" x14ac:dyDescent="0.4">
      <c r="A281" s="4"/>
      <c r="B281" s="69">
        <v>840</v>
      </c>
      <c r="C281" s="70">
        <v>4095</v>
      </c>
      <c r="D281" s="143" t="s">
        <v>307</v>
      </c>
      <c r="E281" s="133"/>
      <c r="F281" s="33"/>
      <c r="G281" s="33">
        <f t="shared" si="163"/>
        <v>1000</v>
      </c>
      <c r="H281" s="95">
        <f t="shared" si="164"/>
        <v>1000</v>
      </c>
      <c r="I281" s="33">
        <f t="shared" si="165"/>
        <v>0</v>
      </c>
      <c r="J281" s="88">
        <f t="shared" si="171"/>
        <v>1000</v>
      </c>
      <c r="K281" s="73">
        <v>1000</v>
      </c>
      <c r="L281" s="74"/>
      <c r="M281" s="75"/>
      <c r="N281" s="75"/>
      <c r="O281" s="75"/>
      <c r="P281" s="75"/>
      <c r="Q281" s="38"/>
      <c r="R281" s="38"/>
      <c r="S281" s="38">
        <f t="shared" si="167"/>
        <v>1000</v>
      </c>
      <c r="T281" s="38"/>
      <c r="U281" s="38">
        <f t="shared" si="168"/>
        <v>1000</v>
      </c>
      <c r="V281" s="73"/>
      <c r="W281" s="74"/>
      <c r="X281" s="75"/>
      <c r="Y281" s="75"/>
      <c r="Z281" s="75"/>
      <c r="AA281" s="75"/>
      <c r="AB281" s="75"/>
      <c r="AC281" s="38">
        <f t="shared" si="169"/>
        <v>0</v>
      </c>
      <c r="AD281" s="75"/>
      <c r="AE281" s="34">
        <f t="shared" si="170"/>
        <v>0</v>
      </c>
      <c r="AF281" s="65" t="s">
        <v>102</v>
      </c>
    </row>
    <row r="282" spans="1:32" ht="30" hidden="1" customHeight="1" outlineLevel="2" x14ac:dyDescent="0.4">
      <c r="A282" s="4"/>
      <c r="B282" s="29">
        <v>840</v>
      </c>
      <c r="C282" s="114"/>
      <c r="D282" s="143"/>
      <c r="E282" s="133"/>
      <c r="F282" s="33"/>
      <c r="G282" s="33">
        <f t="shared" si="163"/>
        <v>0</v>
      </c>
      <c r="H282" s="95">
        <f t="shared" si="164"/>
        <v>0</v>
      </c>
      <c r="I282" s="33">
        <f t="shared" si="165"/>
        <v>0</v>
      </c>
      <c r="J282" s="88">
        <f t="shared" si="171"/>
        <v>0</v>
      </c>
      <c r="K282" s="73"/>
      <c r="L282" s="74"/>
      <c r="M282" s="75"/>
      <c r="N282" s="75"/>
      <c r="O282" s="75"/>
      <c r="P282" s="75"/>
      <c r="Q282" s="38"/>
      <c r="R282" s="38"/>
      <c r="S282" s="38">
        <f t="shared" si="167"/>
        <v>0</v>
      </c>
      <c r="T282" s="38"/>
      <c r="U282" s="38">
        <f t="shared" si="168"/>
        <v>0</v>
      </c>
      <c r="V282" s="73"/>
      <c r="W282" s="74"/>
      <c r="X282" s="75"/>
      <c r="Y282" s="75"/>
      <c r="Z282" s="75"/>
      <c r="AA282" s="75"/>
      <c r="AB282" s="75"/>
      <c r="AC282" s="38">
        <f t="shared" si="169"/>
        <v>0</v>
      </c>
      <c r="AD282" s="75"/>
      <c r="AE282" s="34">
        <f t="shared" si="170"/>
        <v>0</v>
      </c>
      <c r="AF282" s="65"/>
    </row>
    <row r="283" spans="1:32" ht="30" hidden="1" customHeight="1" outlineLevel="2" x14ac:dyDescent="0.4">
      <c r="A283" s="4"/>
      <c r="B283" s="41">
        <v>840</v>
      </c>
      <c r="C283" s="114"/>
      <c r="D283" s="143"/>
      <c r="E283" s="133"/>
      <c r="F283" s="44"/>
      <c r="G283" s="33">
        <f t="shared" si="163"/>
        <v>0</v>
      </c>
      <c r="H283" s="95">
        <f t="shared" si="164"/>
        <v>0</v>
      </c>
      <c r="I283" s="33">
        <f t="shared" si="165"/>
        <v>0</v>
      </c>
      <c r="J283" s="88">
        <f t="shared" si="171"/>
        <v>0</v>
      </c>
      <c r="K283" s="73"/>
      <c r="L283" s="74"/>
      <c r="M283" s="75"/>
      <c r="N283" s="75"/>
      <c r="O283" s="75"/>
      <c r="P283" s="75"/>
      <c r="Q283" s="38"/>
      <c r="R283" s="38"/>
      <c r="S283" s="38">
        <f t="shared" si="167"/>
        <v>0</v>
      </c>
      <c r="T283" s="38"/>
      <c r="U283" s="38">
        <f t="shared" si="168"/>
        <v>0</v>
      </c>
      <c r="V283" s="73"/>
      <c r="W283" s="74"/>
      <c r="X283" s="75"/>
      <c r="Y283" s="75"/>
      <c r="Z283" s="75"/>
      <c r="AA283" s="75"/>
      <c r="AB283" s="75"/>
      <c r="AC283" s="38">
        <f t="shared" si="169"/>
        <v>0</v>
      </c>
      <c r="AD283" s="75"/>
      <c r="AE283" s="34">
        <f t="shared" si="170"/>
        <v>0</v>
      </c>
      <c r="AF283" s="65"/>
    </row>
    <row r="284" spans="1:32" ht="30" hidden="1" customHeight="1" outlineLevel="2" x14ac:dyDescent="0.4">
      <c r="A284" s="4"/>
      <c r="B284" s="41">
        <v>840</v>
      </c>
      <c r="C284" s="114"/>
      <c r="D284" s="143"/>
      <c r="E284" s="133"/>
      <c r="F284" s="44"/>
      <c r="G284" s="33">
        <f t="shared" si="163"/>
        <v>0</v>
      </c>
      <c r="H284" s="95">
        <f t="shared" si="164"/>
        <v>0</v>
      </c>
      <c r="I284" s="33">
        <f t="shared" si="165"/>
        <v>0</v>
      </c>
      <c r="J284" s="88">
        <f t="shared" si="171"/>
        <v>0</v>
      </c>
      <c r="K284" s="73"/>
      <c r="L284" s="74"/>
      <c r="M284" s="75"/>
      <c r="N284" s="75"/>
      <c r="O284" s="75"/>
      <c r="P284" s="75"/>
      <c r="Q284" s="38"/>
      <c r="R284" s="38"/>
      <c r="S284" s="38">
        <f t="shared" si="167"/>
        <v>0</v>
      </c>
      <c r="T284" s="38"/>
      <c r="U284" s="38">
        <f t="shared" si="168"/>
        <v>0</v>
      </c>
      <c r="V284" s="73"/>
      <c r="W284" s="74"/>
      <c r="X284" s="75"/>
      <c r="Y284" s="75"/>
      <c r="Z284" s="75"/>
      <c r="AA284" s="75"/>
      <c r="AB284" s="75"/>
      <c r="AC284" s="38">
        <f t="shared" si="169"/>
        <v>0</v>
      </c>
      <c r="AD284" s="75"/>
      <c r="AE284" s="34">
        <f t="shared" si="170"/>
        <v>0</v>
      </c>
      <c r="AF284" s="65"/>
    </row>
    <row r="285" spans="1:32" ht="30" hidden="1" customHeight="1" outlineLevel="2" x14ac:dyDescent="0.4">
      <c r="A285" s="4"/>
      <c r="B285" s="69">
        <v>840</v>
      </c>
      <c r="C285" s="114"/>
      <c r="D285" s="143"/>
      <c r="E285" s="95"/>
      <c r="F285" s="33"/>
      <c r="G285" s="33">
        <f t="shared" si="163"/>
        <v>0</v>
      </c>
      <c r="H285" s="95">
        <f t="shared" si="164"/>
        <v>0</v>
      </c>
      <c r="I285" s="33">
        <f t="shared" si="165"/>
        <v>0</v>
      </c>
      <c r="J285" s="88">
        <f t="shared" si="171"/>
        <v>0</v>
      </c>
      <c r="K285" s="73"/>
      <c r="L285" s="74"/>
      <c r="M285" s="75"/>
      <c r="N285" s="75"/>
      <c r="O285" s="75"/>
      <c r="P285" s="75"/>
      <c r="Q285" s="38"/>
      <c r="R285" s="38"/>
      <c r="S285" s="38">
        <f t="shared" si="167"/>
        <v>0</v>
      </c>
      <c r="T285" s="38"/>
      <c r="U285" s="38">
        <f t="shared" si="168"/>
        <v>0</v>
      </c>
      <c r="V285" s="73"/>
      <c r="W285" s="74"/>
      <c r="X285" s="75"/>
      <c r="Y285" s="75"/>
      <c r="Z285" s="75"/>
      <c r="AA285" s="75"/>
      <c r="AB285" s="75"/>
      <c r="AC285" s="38">
        <f t="shared" si="169"/>
        <v>0</v>
      </c>
      <c r="AD285" s="75"/>
      <c r="AE285" s="34">
        <f t="shared" si="170"/>
        <v>0</v>
      </c>
      <c r="AF285" s="65"/>
    </row>
    <row r="286" spans="1:32" ht="30" hidden="1" customHeight="1" outlineLevel="2" x14ac:dyDescent="0.4">
      <c r="A286" s="4"/>
      <c r="B286" s="77">
        <v>840</v>
      </c>
      <c r="C286" s="30"/>
      <c r="D286" s="332"/>
      <c r="E286" s="133"/>
      <c r="F286" s="47"/>
      <c r="G286" s="33">
        <f t="shared" si="163"/>
        <v>0</v>
      </c>
      <c r="H286" s="95">
        <f t="shared" si="164"/>
        <v>0</v>
      </c>
      <c r="I286" s="33">
        <f t="shared" si="165"/>
        <v>0</v>
      </c>
      <c r="J286" s="88">
        <f t="shared" si="171"/>
        <v>0</v>
      </c>
      <c r="K286" s="73"/>
      <c r="L286" s="74"/>
      <c r="M286" s="75"/>
      <c r="N286" s="75"/>
      <c r="O286" s="75"/>
      <c r="P286" s="75"/>
      <c r="Q286" s="38"/>
      <c r="R286" s="38"/>
      <c r="S286" s="38">
        <f t="shared" si="167"/>
        <v>0</v>
      </c>
      <c r="T286" s="38"/>
      <c r="U286" s="38">
        <f t="shared" si="168"/>
        <v>0</v>
      </c>
      <c r="V286" s="73"/>
      <c r="W286" s="74"/>
      <c r="X286" s="75"/>
      <c r="Y286" s="75"/>
      <c r="Z286" s="75"/>
      <c r="AA286" s="75"/>
      <c r="AB286" s="75"/>
      <c r="AC286" s="38">
        <f t="shared" si="169"/>
        <v>0</v>
      </c>
      <c r="AD286" s="75"/>
      <c r="AE286" s="34">
        <f t="shared" si="170"/>
        <v>0</v>
      </c>
      <c r="AF286" s="65"/>
    </row>
    <row r="287" spans="1:32" ht="30" hidden="1" customHeight="1" outlineLevel="2" x14ac:dyDescent="0.4">
      <c r="A287" s="4"/>
      <c r="B287" s="41">
        <v>840</v>
      </c>
      <c r="C287" s="30"/>
      <c r="D287" s="332"/>
      <c r="E287" s="133"/>
      <c r="F287" s="44"/>
      <c r="G287" s="33">
        <f t="shared" si="163"/>
        <v>0</v>
      </c>
      <c r="H287" s="95">
        <f t="shared" si="164"/>
        <v>0</v>
      </c>
      <c r="I287" s="33">
        <f t="shared" si="165"/>
        <v>0</v>
      </c>
      <c r="J287" s="88">
        <f t="shared" si="171"/>
        <v>0</v>
      </c>
      <c r="K287" s="73"/>
      <c r="L287" s="74"/>
      <c r="M287" s="75"/>
      <c r="N287" s="75"/>
      <c r="O287" s="75"/>
      <c r="P287" s="75"/>
      <c r="Q287" s="38"/>
      <c r="R287" s="38"/>
      <c r="S287" s="38">
        <f t="shared" si="167"/>
        <v>0</v>
      </c>
      <c r="T287" s="38"/>
      <c r="U287" s="38">
        <f t="shared" si="168"/>
        <v>0</v>
      </c>
      <c r="V287" s="73"/>
      <c r="W287" s="74"/>
      <c r="X287" s="75"/>
      <c r="Y287" s="75"/>
      <c r="Z287" s="75"/>
      <c r="AA287" s="75"/>
      <c r="AB287" s="75"/>
      <c r="AC287" s="38">
        <f t="shared" si="169"/>
        <v>0</v>
      </c>
      <c r="AD287" s="75"/>
      <c r="AE287" s="34">
        <f t="shared" si="170"/>
        <v>0</v>
      </c>
      <c r="AF287" s="65"/>
    </row>
    <row r="288" spans="1:32" ht="30" hidden="1" customHeight="1" outlineLevel="2" thickBot="1" x14ac:dyDescent="0.4">
      <c r="A288" s="4"/>
      <c r="B288" s="83">
        <v>840</v>
      </c>
      <c r="C288" s="30"/>
      <c r="D288" s="333"/>
      <c r="E288" s="133"/>
      <c r="F288" s="86"/>
      <c r="G288" s="33">
        <f t="shared" si="163"/>
        <v>0</v>
      </c>
      <c r="H288" s="95">
        <f t="shared" si="164"/>
        <v>0</v>
      </c>
      <c r="I288" s="33">
        <f t="shared" si="165"/>
        <v>0</v>
      </c>
      <c r="J288" s="88">
        <f t="shared" si="166"/>
        <v>0</v>
      </c>
      <c r="K288" s="73"/>
      <c r="L288" s="74"/>
      <c r="M288" s="75"/>
      <c r="N288" s="75"/>
      <c r="O288" s="75"/>
      <c r="P288" s="75"/>
      <c r="Q288" s="38"/>
      <c r="R288" s="38"/>
      <c r="S288" s="38">
        <f t="shared" si="167"/>
        <v>0</v>
      </c>
      <c r="T288" s="38"/>
      <c r="U288" s="38">
        <f t="shared" si="168"/>
        <v>0</v>
      </c>
      <c r="V288" s="73"/>
      <c r="W288" s="74"/>
      <c r="X288" s="75"/>
      <c r="Y288" s="75"/>
      <c r="Z288" s="75"/>
      <c r="AA288" s="75"/>
      <c r="AB288" s="75"/>
      <c r="AC288" s="38">
        <f t="shared" si="169"/>
        <v>0</v>
      </c>
      <c r="AD288" s="75"/>
      <c r="AE288" s="34">
        <f t="shared" si="170"/>
        <v>0</v>
      </c>
      <c r="AF288" s="65"/>
    </row>
    <row r="289" spans="1:33" ht="79.5" customHeight="1" outlineLevel="1" collapsed="1" thickBot="1" x14ac:dyDescent="0.4">
      <c r="A289" s="4"/>
      <c r="B289" s="54" t="s">
        <v>308</v>
      </c>
      <c r="C289" s="54"/>
      <c r="D289" s="55"/>
      <c r="E289" s="56">
        <f t="shared" ref="E289:Q289" si="172">SUBTOTAL(9,E272:E288)</f>
        <v>22185</v>
      </c>
      <c r="F289" s="56">
        <f t="shared" si="172"/>
        <v>21835</v>
      </c>
      <c r="G289" s="56">
        <f t="shared" si="172"/>
        <v>29410</v>
      </c>
      <c r="H289" s="58">
        <f t="shared" si="172"/>
        <v>4275</v>
      </c>
      <c r="I289" s="56">
        <f t="shared" si="172"/>
        <v>3300</v>
      </c>
      <c r="J289" s="57">
        <f t="shared" si="172"/>
        <v>7575</v>
      </c>
      <c r="K289" s="56">
        <f t="shared" si="172"/>
        <v>3175</v>
      </c>
      <c r="L289" s="56">
        <f t="shared" si="172"/>
        <v>0</v>
      </c>
      <c r="M289" s="56">
        <f t="shared" si="172"/>
        <v>0</v>
      </c>
      <c r="N289" s="56">
        <f t="shared" si="172"/>
        <v>0</v>
      </c>
      <c r="O289" s="56">
        <f t="shared" si="172"/>
        <v>0</v>
      </c>
      <c r="P289" s="56">
        <f t="shared" si="172"/>
        <v>0</v>
      </c>
      <c r="Q289" s="56">
        <f t="shared" si="172"/>
        <v>1100</v>
      </c>
      <c r="R289" s="56">
        <f>SUBTOTAL(9,R251:R288)</f>
        <v>100</v>
      </c>
      <c r="S289" s="56">
        <f t="shared" ref="S289:AE289" si="173">SUBTOTAL(9,S272:S288)</f>
        <v>4275</v>
      </c>
      <c r="T289" s="56">
        <f t="shared" si="173"/>
        <v>0</v>
      </c>
      <c r="U289" s="56">
        <f t="shared" si="173"/>
        <v>4275</v>
      </c>
      <c r="V289" s="56">
        <f t="shared" si="173"/>
        <v>3300</v>
      </c>
      <c r="W289" s="56">
        <f t="shared" si="173"/>
        <v>0</v>
      </c>
      <c r="X289" s="56">
        <f t="shared" si="173"/>
        <v>0</v>
      </c>
      <c r="Y289" s="56">
        <f t="shared" si="173"/>
        <v>0</v>
      </c>
      <c r="Z289" s="56">
        <f t="shared" si="173"/>
        <v>0</v>
      </c>
      <c r="AA289" s="56">
        <f t="shared" si="173"/>
        <v>0</v>
      </c>
      <c r="AB289" s="56">
        <f t="shared" si="173"/>
        <v>0</v>
      </c>
      <c r="AC289" s="56">
        <f t="shared" si="173"/>
        <v>3300</v>
      </c>
      <c r="AD289" s="56">
        <f t="shared" si="173"/>
        <v>0</v>
      </c>
      <c r="AE289" s="58">
        <f t="shared" si="173"/>
        <v>3300</v>
      </c>
      <c r="AF289" s="53"/>
    </row>
    <row r="290" spans="1:33" ht="30" hidden="1" customHeight="1" outlineLevel="1" x14ac:dyDescent="0.4">
      <c r="A290" s="4"/>
      <c r="B290" s="264">
        <v>850</v>
      </c>
      <c r="C290" s="267"/>
      <c r="D290" s="334"/>
      <c r="E290" s="335"/>
      <c r="F290" s="32"/>
      <c r="G290" s="32">
        <f>J290+F290</f>
        <v>0</v>
      </c>
      <c r="H290" s="335">
        <f>U290</f>
        <v>0</v>
      </c>
      <c r="I290" s="32">
        <f>AF290</f>
        <v>0</v>
      </c>
      <c r="J290" s="32">
        <f>SUM(H290:I290)</f>
        <v>0</v>
      </c>
      <c r="K290" s="32"/>
      <c r="L290" s="32"/>
      <c r="M290" s="32"/>
      <c r="N290" s="32"/>
      <c r="O290" s="32"/>
      <c r="P290" s="32"/>
      <c r="Q290" s="32"/>
      <c r="R290" s="32"/>
      <c r="S290" s="32">
        <f>SUM(K290:R290)</f>
        <v>0</v>
      </c>
      <c r="T290" s="32"/>
      <c r="U290" s="32">
        <f>SUM(S290+T290)</f>
        <v>0</v>
      </c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7"/>
    </row>
    <row r="291" spans="1:33" ht="30" hidden="1" customHeight="1" outlineLevel="1" thickBot="1" x14ac:dyDescent="0.4">
      <c r="A291" s="4"/>
      <c r="B291" s="270">
        <v>850</v>
      </c>
      <c r="C291" s="336"/>
      <c r="D291" s="337"/>
      <c r="E291" s="338"/>
      <c r="F291" s="148"/>
      <c r="G291" s="148">
        <f>J291+F291</f>
        <v>0</v>
      </c>
      <c r="H291" s="338">
        <f>U291</f>
        <v>0</v>
      </c>
      <c r="I291" s="148">
        <f>AF291</f>
        <v>0</v>
      </c>
      <c r="J291" s="148">
        <f>SUM(H291:I291)</f>
        <v>0</v>
      </c>
      <c r="K291" s="148"/>
      <c r="L291" s="148"/>
      <c r="M291" s="148"/>
      <c r="N291" s="148"/>
      <c r="O291" s="148"/>
      <c r="P291" s="148"/>
      <c r="Q291" s="148"/>
      <c r="R291" s="148"/>
      <c r="S291" s="148">
        <f>SUM(K291:R291)</f>
        <v>0</v>
      </c>
      <c r="T291" s="148"/>
      <c r="U291" s="148">
        <f>SUM(S291+T291)</f>
        <v>0</v>
      </c>
      <c r="V291" s="148"/>
      <c r="W291" s="148"/>
      <c r="X291" s="148"/>
      <c r="Y291" s="148"/>
      <c r="Z291" s="148"/>
      <c r="AA291" s="148"/>
      <c r="AB291" s="148"/>
      <c r="AC291" s="148"/>
      <c r="AD291" s="148"/>
      <c r="AE291" s="148"/>
      <c r="AF291" s="148"/>
      <c r="AG291" s="327"/>
    </row>
    <row r="292" spans="1:33" ht="30" hidden="1" customHeight="1" outlineLevel="1" thickBot="1" x14ac:dyDescent="0.4">
      <c r="A292" s="4"/>
      <c r="B292" s="339"/>
      <c r="C292" s="339"/>
      <c r="D292" s="340" t="s">
        <v>309</v>
      </c>
      <c r="E292" s="341">
        <f>SUBTOTAL(9,E290:E291)</f>
        <v>0</v>
      </c>
      <c r="F292" s="341">
        <f t="shared" ref="F292:AE292" si="174">SUBTOTAL(9,F290:F291)</f>
        <v>0</v>
      </c>
      <c r="G292" s="341">
        <f t="shared" si="174"/>
        <v>0</v>
      </c>
      <c r="H292" s="341">
        <f t="shared" si="174"/>
        <v>0</v>
      </c>
      <c r="I292" s="341">
        <f t="shared" si="174"/>
        <v>0</v>
      </c>
      <c r="J292" s="341">
        <f t="shared" si="174"/>
        <v>0</v>
      </c>
      <c r="K292" s="341">
        <f t="shared" si="174"/>
        <v>0</v>
      </c>
      <c r="L292" s="341">
        <f t="shared" si="174"/>
        <v>0</v>
      </c>
      <c r="M292" s="341">
        <f t="shared" si="174"/>
        <v>0</v>
      </c>
      <c r="N292" s="341">
        <f t="shared" si="174"/>
        <v>0</v>
      </c>
      <c r="O292" s="341">
        <f t="shared" si="174"/>
        <v>0</v>
      </c>
      <c r="P292" s="341">
        <f t="shared" si="174"/>
        <v>0</v>
      </c>
      <c r="Q292" s="341">
        <f t="shared" si="174"/>
        <v>0</v>
      </c>
      <c r="R292" s="341">
        <f t="shared" si="174"/>
        <v>0</v>
      </c>
      <c r="S292" s="341">
        <f t="shared" si="174"/>
        <v>0</v>
      </c>
      <c r="T292" s="341">
        <f t="shared" si="174"/>
        <v>0</v>
      </c>
      <c r="U292" s="341">
        <f t="shared" si="174"/>
        <v>0</v>
      </c>
      <c r="V292" s="341">
        <f t="shared" si="174"/>
        <v>0</v>
      </c>
      <c r="W292" s="341">
        <f t="shared" si="174"/>
        <v>0</v>
      </c>
      <c r="X292" s="341">
        <f t="shared" si="174"/>
        <v>0</v>
      </c>
      <c r="Y292" s="341">
        <f t="shared" si="174"/>
        <v>0</v>
      </c>
      <c r="Z292" s="341">
        <f t="shared" si="174"/>
        <v>0</v>
      </c>
      <c r="AA292" s="341">
        <f t="shared" si="174"/>
        <v>0</v>
      </c>
      <c r="AB292" s="341">
        <f t="shared" si="174"/>
        <v>0</v>
      </c>
      <c r="AC292" s="341">
        <f t="shared" si="174"/>
        <v>0</v>
      </c>
      <c r="AD292" s="341">
        <f t="shared" si="174"/>
        <v>0</v>
      </c>
      <c r="AE292" s="341">
        <f t="shared" si="174"/>
        <v>0</v>
      </c>
      <c r="AF292" s="341"/>
      <c r="AG292" s="327"/>
    </row>
    <row r="293" spans="1:33" ht="81" customHeight="1" collapsed="1" x14ac:dyDescent="0.35">
      <c r="A293" s="4">
        <v>9</v>
      </c>
      <c r="B293" s="342">
        <v>931</v>
      </c>
      <c r="C293" s="343">
        <v>3927</v>
      </c>
      <c r="D293" s="331" t="s">
        <v>310</v>
      </c>
      <c r="E293" s="33">
        <v>134</v>
      </c>
      <c r="F293" s="33">
        <v>134</v>
      </c>
      <c r="G293" s="33">
        <f>F293+J293</f>
        <v>314</v>
      </c>
      <c r="H293" s="72">
        <f t="shared" ref="H293:H331" si="175">U293</f>
        <v>180</v>
      </c>
      <c r="I293" s="115">
        <f t="shared" ref="I293:I331" si="176">AE293</f>
        <v>0</v>
      </c>
      <c r="J293" s="35">
        <f t="shared" ref="J293:J305" si="177">SUM(H293:I293)</f>
        <v>180</v>
      </c>
      <c r="K293" s="73">
        <v>180</v>
      </c>
      <c r="L293" s="74"/>
      <c r="M293" s="75"/>
      <c r="N293" s="75"/>
      <c r="O293" s="75"/>
      <c r="P293" s="75"/>
      <c r="Q293" s="75"/>
      <c r="R293" s="38"/>
      <c r="S293" s="38">
        <f t="shared" ref="S293:S331" si="178">SUM(K293:Q293)</f>
        <v>180</v>
      </c>
      <c r="T293" s="75"/>
      <c r="U293" s="39">
        <f t="shared" ref="U293:U330" si="179">SUM(S293:T293)</f>
        <v>180</v>
      </c>
      <c r="V293" s="73"/>
      <c r="W293" s="74"/>
      <c r="X293" s="75"/>
      <c r="Y293" s="75"/>
      <c r="Z293" s="75"/>
      <c r="AA293" s="75"/>
      <c r="AB293" s="75"/>
      <c r="AC293" s="38">
        <f t="shared" ref="AC293:AC304" si="180">SUM(V293:AB293)</f>
        <v>0</v>
      </c>
      <c r="AD293" s="75"/>
      <c r="AE293" s="34">
        <f t="shared" ref="AE293:AE331" si="181">SUM(AC293:AD293)</f>
        <v>0</v>
      </c>
      <c r="AF293" s="65" t="s">
        <v>311</v>
      </c>
    </row>
    <row r="294" spans="1:33" ht="64.5" customHeight="1" x14ac:dyDescent="0.35">
      <c r="A294" s="4"/>
      <c r="B294" s="69">
        <v>931</v>
      </c>
      <c r="C294" s="114">
        <v>3796</v>
      </c>
      <c r="D294" s="71" t="s">
        <v>312</v>
      </c>
      <c r="E294" s="33">
        <v>3000</v>
      </c>
      <c r="F294" s="33">
        <v>2270</v>
      </c>
      <c r="G294" s="33">
        <f t="shared" ref="G294:G296" si="182">J294+F294</f>
        <v>3525</v>
      </c>
      <c r="H294" s="72">
        <f t="shared" si="175"/>
        <v>255</v>
      </c>
      <c r="I294" s="115">
        <f t="shared" si="176"/>
        <v>1000</v>
      </c>
      <c r="J294" s="35">
        <f t="shared" si="177"/>
        <v>1255</v>
      </c>
      <c r="K294" s="73">
        <v>255</v>
      </c>
      <c r="L294" s="74"/>
      <c r="M294" s="75"/>
      <c r="N294" s="75"/>
      <c r="O294" s="75"/>
      <c r="P294" s="75"/>
      <c r="Q294" s="75"/>
      <c r="R294" s="38"/>
      <c r="S294" s="38">
        <f t="shared" si="178"/>
        <v>255</v>
      </c>
      <c r="T294" s="75"/>
      <c r="U294" s="39">
        <f t="shared" si="179"/>
        <v>255</v>
      </c>
      <c r="V294" s="73">
        <v>1000</v>
      </c>
      <c r="W294" s="74"/>
      <c r="X294" s="75"/>
      <c r="Y294" s="75"/>
      <c r="Z294" s="75"/>
      <c r="AA294" s="75"/>
      <c r="AB294" s="75"/>
      <c r="AC294" s="38">
        <f t="shared" si="180"/>
        <v>1000</v>
      </c>
      <c r="AD294" s="75"/>
      <c r="AE294" s="34">
        <f t="shared" si="181"/>
        <v>1000</v>
      </c>
      <c r="AF294" s="65"/>
    </row>
    <row r="295" spans="1:33" ht="69.75" x14ac:dyDescent="0.35">
      <c r="A295" s="4">
        <v>17</v>
      </c>
      <c r="B295" s="69">
        <v>931</v>
      </c>
      <c r="C295" s="114">
        <v>3859</v>
      </c>
      <c r="D295" s="71" t="s">
        <v>313</v>
      </c>
      <c r="E295" s="33">
        <v>362</v>
      </c>
      <c r="F295" s="33">
        <v>362</v>
      </c>
      <c r="G295" s="33">
        <f t="shared" si="182"/>
        <v>462</v>
      </c>
      <c r="H295" s="72">
        <f t="shared" si="175"/>
        <v>100</v>
      </c>
      <c r="I295" s="115">
        <f t="shared" si="176"/>
        <v>0</v>
      </c>
      <c r="J295" s="35">
        <f t="shared" si="177"/>
        <v>100</v>
      </c>
      <c r="K295" s="73">
        <v>100</v>
      </c>
      <c r="L295" s="74"/>
      <c r="M295" s="75"/>
      <c r="N295" s="75"/>
      <c r="O295" s="75"/>
      <c r="P295" s="75"/>
      <c r="Q295" s="75"/>
      <c r="R295" s="38"/>
      <c r="S295" s="38">
        <f t="shared" si="178"/>
        <v>100</v>
      </c>
      <c r="T295" s="75"/>
      <c r="U295" s="39">
        <f t="shared" si="179"/>
        <v>100</v>
      </c>
      <c r="V295" s="73"/>
      <c r="W295" s="74"/>
      <c r="X295" s="75"/>
      <c r="Y295" s="75"/>
      <c r="Z295" s="75"/>
      <c r="AA295" s="75"/>
      <c r="AB295" s="75"/>
      <c r="AC295" s="38">
        <f t="shared" si="180"/>
        <v>0</v>
      </c>
      <c r="AD295" s="75"/>
      <c r="AE295" s="34">
        <f t="shared" si="181"/>
        <v>0</v>
      </c>
      <c r="AF295" s="65" t="s">
        <v>314</v>
      </c>
    </row>
    <row r="296" spans="1:33" ht="64.5" customHeight="1" x14ac:dyDescent="0.35">
      <c r="A296" s="4">
        <v>17</v>
      </c>
      <c r="B296" s="69">
        <v>931</v>
      </c>
      <c r="C296" s="70">
        <v>4096</v>
      </c>
      <c r="D296" s="71" t="s">
        <v>315</v>
      </c>
      <c r="E296" s="33"/>
      <c r="F296" s="33"/>
      <c r="G296" s="33">
        <f t="shared" si="182"/>
        <v>1300</v>
      </c>
      <c r="H296" s="72">
        <f t="shared" si="175"/>
        <v>1300</v>
      </c>
      <c r="I296" s="33">
        <f t="shared" si="176"/>
        <v>0</v>
      </c>
      <c r="J296" s="35">
        <f>H296+I296</f>
        <v>1300</v>
      </c>
      <c r="K296" s="73">
        <v>1000</v>
      </c>
      <c r="L296" s="74"/>
      <c r="M296" s="75"/>
      <c r="N296" s="75"/>
      <c r="O296" s="75"/>
      <c r="P296" s="75"/>
      <c r="Q296" s="75"/>
      <c r="R296" s="38"/>
      <c r="S296" s="38">
        <f t="shared" si="178"/>
        <v>1000</v>
      </c>
      <c r="T296" s="75">
        <v>300</v>
      </c>
      <c r="U296" s="39">
        <f t="shared" si="179"/>
        <v>1300</v>
      </c>
      <c r="V296" s="73"/>
      <c r="W296" s="74"/>
      <c r="X296" s="75"/>
      <c r="Y296" s="75"/>
      <c r="Z296" s="75"/>
      <c r="AA296" s="75"/>
      <c r="AB296" s="75"/>
      <c r="AC296" s="344">
        <f t="shared" si="180"/>
        <v>0</v>
      </c>
      <c r="AD296" s="75"/>
      <c r="AE296" s="34">
        <f t="shared" si="181"/>
        <v>0</v>
      </c>
      <c r="AF296" s="61" t="s">
        <v>316</v>
      </c>
    </row>
    <row r="297" spans="1:33" ht="139.5" x14ac:dyDescent="0.35">
      <c r="A297" s="4">
        <v>18</v>
      </c>
      <c r="B297" s="69">
        <v>931</v>
      </c>
      <c r="C297" s="70">
        <v>4097</v>
      </c>
      <c r="D297" s="71" t="s">
        <v>317</v>
      </c>
      <c r="E297" s="33"/>
      <c r="F297" s="33"/>
      <c r="G297" s="33">
        <f>F297+J297</f>
        <v>1700</v>
      </c>
      <c r="H297" s="72">
        <f t="shared" si="175"/>
        <v>0</v>
      </c>
      <c r="I297" s="115">
        <f t="shared" si="176"/>
        <v>1700</v>
      </c>
      <c r="J297" s="88">
        <f t="shared" si="177"/>
        <v>1700</v>
      </c>
      <c r="K297" s="73"/>
      <c r="L297" s="74"/>
      <c r="M297" s="75"/>
      <c r="N297" s="75"/>
      <c r="O297" s="75"/>
      <c r="P297" s="75"/>
      <c r="Q297" s="75"/>
      <c r="R297" s="75"/>
      <c r="S297" s="75">
        <f t="shared" si="178"/>
        <v>0</v>
      </c>
      <c r="T297" s="75"/>
      <c r="U297" s="76">
        <f t="shared" si="179"/>
        <v>0</v>
      </c>
      <c r="V297" s="73">
        <v>1700</v>
      </c>
      <c r="W297" s="74"/>
      <c r="X297" s="75"/>
      <c r="Y297" s="75"/>
      <c r="Z297" s="75"/>
      <c r="AA297" s="75"/>
      <c r="AB297" s="75"/>
      <c r="AC297" s="75">
        <f t="shared" si="180"/>
        <v>1700</v>
      </c>
      <c r="AD297" s="75"/>
      <c r="AE297" s="72">
        <f t="shared" si="181"/>
        <v>1700</v>
      </c>
      <c r="AF297" s="65" t="s">
        <v>318</v>
      </c>
    </row>
    <row r="298" spans="1:33" ht="117" customHeight="1" x14ac:dyDescent="0.35">
      <c r="A298" s="4">
        <v>18</v>
      </c>
      <c r="B298" s="69">
        <v>931</v>
      </c>
      <c r="C298" s="114">
        <v>3933</v>
      </c>
      <c r="D298" s="143" t="s">
        <v>319</v>
      </c>
      <c r="E298" s="33">
        <v>250</v>
      </c>
      <c r="F298" s="33">
        <v>0</v>
      </c>
      <c r="G298" s="33">
        <f>J298+F298</f>
        <v>250</v>
      </c>
      <c r="H298" s="72">
        <f t="shared" si="175"/>
        <v>250</v>
      </c>
      <c r="I298" s="115">
        <f t="shared" si="176"/>
        <v>0</v>
      </c>
      <c r="J298" s="35">
        <f t="shared" si="177"/>
        <v>250</v>
      </c>
      <c r="K298" s="73">
        <v>250</v>
      </c>
      <c r="L298" s="74"/>
      <c r="M298" s="75"/>
      <c r="N298" s="75"/>
      <c r="O298" s="75"/>
      <c r="P298" s="75"/>
      <c r="Q298" s="75"/>
      <c r="R298" s="38"/>
      <c r="S298" s="38">
        <f t="shared" si="178"/>
        <v>250</v>
      </c>
      <c r="T298" s="75"/>
      <c r="U298" s="39">
        <f t="shared" si="179"/>
        <v>250</v>
      </c>
      <c r="V298" s="73"/>
      <c r="W298" s="74"/>
      <c r="X298" s="75"/>
      <c r="Y298" s="75"/>
      <c r="Z298" s="75"/>
      <c r="AA298" s="75"/>
      <c r="AB298" s="75"/>
      <c r="AC298" s="38">
        <f t="shared" si="180"/>
        <v>0</v>
      </c>
      <c r="AD298" s="75"/>
      <c r="AE298" s="34">
        <f t="shared" si="181"/>
        <v>0</v>
      </c>
      <c r="AF298" s="128" t="s">
        <v>320</v>
      </c>
    </row>
    <row r="299" spans="1:33" ht="144.75" customHeight="1" outlineLevel="1" x14ac:dyDescent="0.35">
      <c r="A299" s="4">
        <v>18</v>
      </c>
      <c r="B299" s="69">
        <v>931</v>
      </c>
      <c r="C299" s="114">
        <v>3932</v>
      </c>
      <c r="D299" s="345" t="s">
        <v>321</v>
      </c>
      <c r="E299" s="33">
        <v>3000</v>
      </c>
      <c r="F299" s="33">
        <v>1000</v>
      </c>
      <c r="G299" s="33">
        <f>J299+F299</f>
        <v>3000</v>
      </c>
      <c r="H299" s="72">
        <f t="shared" si="175"/>
        <v>500</v>
      </c>
      <c r="I299" s="115">
        <f t="shared" si="176"/>
        <v>1500</v>
      </c>
      <c r="J299" s="35">
        <f t="shared" si="177"/>
        <v>2000</v>
      </c>
      <c r="K299" s="73">
        <v>500</v>
      </c>
      <c r="L299" s="74"/>
      <c r="M299" s="75"/>
      <c r="N299" s="75"/>
      <c r="O299" s="75"/>
      <c r="P299" s="75"/>
      <c r="Q299" s="75"/>
      <c r="R299" s="38"/>
      <c r="S299" s="38">
        <f t="shared" si="178"/>
        <v>500</v>
      </c>
      <c r="T299" s="75"/>
      <c r="U299" s="39">
        <f t="shared" si="179"/>
        <v>500</v>
      </c>
      <c r="V299" s="73">
        <v>1500</v>
      </c>
      <c r="W299" s="74"/>
      <c r="X299" s="75"/>
      <c r="Y299" s="75"/>
      <c r="Z299" s="75"/>
      <c r="AA299" s="75"/>
      <c r="AB299" s="75"/>
      <c r="AC299" s="38">
        <f t="shared" si="180"/>
        <v>1500</v>
      </c>
      <c r="AD299" s="75"/>
      <c r="AE299" s="34">
        <f t="shared" si="181"/>
        <v>1500</v>
      </c>
      <c r="AF299" s="65" t="s">
        <v>322</v>
      </c>
    </row>
    <row r="300" spans="1:33" s="62" customFormat="1" ht="90.75" customHeight="1" x14ac:dyDescent="0.35">
      <c r="A300" s="4">
        <v>19</v>
      </c>
      <c r="B300" s="69">
        <v>931</v>
      </c>
      <c r="C300" s="70">
        <v>4098</v>
      </c>
      <c r="D300" s="324" t="s">
        <v>323</v>
      </c>
      <c r="E300" s="33"/>
      <c r="F300" s="33"/>
      <c r="G300" s="33">
        <f t="shared" ref="G300:G331" si="183">J300+F300</f>
        <v>12000</v>
      </c>
      <c r="H300" s="72">
        <f t="shared" si="175"/>
        <v>3000</v>
      </c>
      <c r="I300" s="115">
        <f t="shared" si="176"/>
        <v>9000</v>
      </c>
      <c r="J300" s="35">
        <f t="shared" si="177"/>
        <v>12000</v>
      </c>
      <c r="K300" s="73"/>
      <c r="L300" s="74"/>
      <c r="M300" s="75"/>
      <c r="N300" s="51"/>
      <c r="O300" s="75"/>
      <c r="P300" s="75"/>
      <c r="Q300" s="75"/>
      <c r="R300" s="38">
        <v>3000</v>
      </c>
      <c r="S300" s="38">
        <f t="shared" si="178"/>
        <v>0</v>
      </c>
      <c r="T300" s="75"/>
      <c r="U300" s="39">
        <f>SUM(R300:T300)</f>
        <v>3000</v>
      </c>
      <c r="V300" s="73">
        <v>9000</v>
      </c>
      <c r="W300" s="74"/>
      <c r="X300" s="75"/>
      <c r="Y300" s="75"/>
      <c r="Z300" s="75"/>
      <c r="AA300" s="75"/>
      <c r="AB300" s="75"/>
      <c r="AC300" s="38">
        <f t="shared" si="180"/>
        <v>9000</v>
      </c>
      <c r="AD300" s="75"/>
      <c r="AE300" s="34">
        <f t="shared" si="181"/>
        <v>9000</v>
      </c>
      <c r="AF300" s="65" t="s">
        <v>324</v>
      </c>
    </row>
    <row r="301" spans="1:33" s="62" customFormat="1" ht="90.75" customHeight="1" x14ac:dyDescent="0.35">
      <c r="A301" s="4">
        <v>19</v>
      </c>
      <c r="B301" s="69">
        <v>931</v>
      </c>
      <c r="C301" s="114">
        <v>3937</v>
      </c>
      <c r="D301" s="143" t="s">
        <v>325</v>
      </c>
      <c r="E301" s="33">
        <v>500</v>
      </c>
      <c r="F301" s="33">
        <v>500</v>
      </c>
      <c r="G301" s="33">
        <f t="shared" si="183"/>
        <v>1500</v>
      </c>
      <c r="H301" s="72">
        <f t="shared" si="175"/>
        <v>500</v>
      </c>
      <c r="I301" s="115">
        <f t="shared" si="176"/>
        <v>500</v>
      </c>
      <c r="J301" s="35">
        <f t="shared" si="177"/>
        <v>1000</v>
      </c>
      <c r="K301" s="73">
        <v>500</v>
      </c>
      <c r="L301" s="74"/>
      <c r="M301" s="75"/>
      <c r="N301" s="75"/>
      <c r="O301" s="75"/>
      <c r="P301" s="75"/>
      <c r="Q301" s="75"/>
      <c r="R301" s="38"/>
      <c r="S301" s="38">
        <f t="shared" si="178"/>
        <v>500</v>
      </c>
      <c r="T301" s="75"/>
      <c r="U301" s="39">
        <f t="shared" si="179"/>
        <v>500</v>
      </c>
      <c r="V301" s="73">
        <v>500</v>
      </c>
      <c r="W301" s="74"/>
      <c r="X301" s="75"/>
      <c r="Y301" s="75"/>
      <c r="Z301" s="75"/>
      <c r="AA301" s="75"/>
      <c r="AB301" s="75"/>
      <c r="AC301" s="38">
        <f t="shared" si="180"/>
        <v>500</v>
      </c>
      <c r="AD301" s="75"/>
      <c r="AE301" s="34">
        <f t="shared" si="181"/>
        <v>500</v>
      </c>
      <c r="AF301" s="65"/>
    </row>
    <row r="302" spans="1:33" s="62" customFormat="1" ht="90.75" customHeight="1" x14ac:dyDescent="0.35">
      <c r="A302" s="4">
        <v>19</v>
      </c>
      <c r="B302" s="69">
        <v>931</v>
      </c>
      <c r="C302" s="114">
        <v>3802</v>
      </c>
      <c r="D302" s="324" t="s">
        <v>326</v>
      </c>
      <c r="E302" s="33">
        <v>1000</v>
      </c>
      <c r="F302" s="33">
        <v>400</v>
      </c>
      <c r="G302" s="33">
        <f t="shared" si="183"/>
        <v>1200</v>
      </c>
      <c r="H302" s="72">
        <f t="shared" si="175"/>
        <v>400</v>
      </c>
      <c r="I302" s="115">
        <f t="shared" si="176"/>
        <v>400</v>
      </c>
      <c r="J302" s="35">
        <f t="shared" si="177"/>
        <v>800</v>
      </c>
      <c r="K302" s="73">
        <v>400</v>
      </c>
      <c r="L302" s="74"/>
      <c r="M302" s="75"/>
      <c r="N302" s="51"/>
      <c r="O302" s="75"/>
      <c r="P302" s="75"/>
      <c r="Q302" s="75"/>
      <c r="R302" s="38"/>
      <c r="S302" s="38">
        <f t="shared" si="178"/>
        <v>400</v>
      </c>
      <c r="T302" s="75"/>
      <c r="U302" s="39">
        <f t="shared" si="179"/>
        <v>400</v>
      </c>
      <c r="V302" s="73">
        <v>400</v>
      </c>
      <c r="W302" s="74"/>
      <c r="X302" s="75"/>
      <c r="Y302" s="75"/>
      <c r="Z302" s="75"/>
      <c r="AA302" s="75"/>
      <c r="AB302" s="75"/>
      <c r="AC302" s="38">
        <f t="shared" si="180"/>
        <v>400</v>
      </c>
      <c r="AD302" s="75"/>
      <c r="AE302" s="34">
        <f t="shared" si="181"/>
        <v>400</v>
      </c>
      <c r="AF302" s="65" t="s">
        <v>327</v>
      </c>
    </row>
    <row r="303" spans="1:33" s="62" customFormat="1" ht="72" customHeight="1" x14ac:dyDescent="0.35">
      <c r="A303" s="4">
        <v>19</v>
      </c>
      <c r="B303" s="69">
        <v>931</v>
      </c>
      <c r="C303" s="70">
        <v>4099</v>
      </c>
      <c r="D303" s="143" t="s">
        <v>328</v>
      </c>
      <c r="E303" s="33"/>
      <c r="F303" s="33"/>
      <c r="G303" s="33">
        <f>J303+F303</f>
        <v>467</v>
      </c>
      <c r="H303" s="72">
        <f>U303</f>
        <v>292</v>
      </c>
      <c r="I303" s="115">
        <f>AE303</f>
        <v>175</v>
      </c>
      <c r="J303" s="35">
        <f>SUM(H303:I303)</f>
        <v>467</v>
      </c>
      <c r="K303" s="73">
        <v>292</v>
      </c>
      <c r="L303" s="74"/>
      <c r="M303" s="75"/>
      <c r="N303" s="75"/>
      <c r="O303" s="75"/>
      <c r="P303" s="75"/>
      <c r="Q303" s="75"/>
      <c r="R303" s="38"/>
      <c r="S303" s="38">
        <f>SUM(K303:Q303)</f>
        <v>292</v>
      </c>
      <c r="T303" s="75"/>
      <c r="U303" s="39">
        <f>SUM(S303:T303)</f>
        <v>292</v>
      </c>
      <c r="V303" s="73">
        <v>175</v>
      </c>
      <c r="W303" s="74"/>
      <c r="X303" s="75"/>
      <c r="Y303" s="75"/>
      <c r="Z303" s="75"/>
      <c r="AA303" s="75"/>
      <c r="AB303" s="75"/>
      <c r="AC303" s="38">
        <f>SUM(V303:AB303)</f>
        <v>175</v>
      </c>
      <c r="AD303" s="75"/>
      <c r="AE303" s="34">
        <f>SUM(AC303:AD303)</f>
        <v>175</v>
      </c>
      <c r="AF303" s="65" t="s">
        <v>329</v>
      </c>
    </row>
    <row r="304" spans="1:33" s="62" customFormat="1" ht="72" customHeight="1" x14ac:dyDescent="0.35">
      <c r="A304" s="4">
        <v>19</v>
      </c>
      <c r="B304" s="69">
        <v>931</v>
      </c>
      <c r="C304" s="70">
        <v>4100</v>
      </c>
      <c r="D304" s="346" t="s">
        <v>330</v>
      </c>
      <c r="E304" s="33"/>
      <c r="F304" s="33"/>
      <c r="G304" s="33">
        <f t="shared" si="183"/>
        <v>94</v>
      </c>
      <c r="H304" s="72">
        <f t="shared" si="175"/>
        <v>94</v>
      </c>
      <c r="I304" s="115">
        <f t="shared" si="176"/>
        <v>0</v>
      </c>
      <c r="J304" s="35">
        <f t="shared" si="177"/>
        <v>94</v>
      </c>
      <c r="K304" s="73">
        <v>94</v>
      </c>
      <c r="L304" s="74"/>
      <c r="M304" s="75"/>
      <c r="N304" s="75"/>
      <c r="O304" s="75"/>
      <c r="P304" s="75"/>
      <c r="Q304" s="75"/>
      <c r="R304" s="38"/>
      <c r="S304" s="38">
        <f t="shared" si="178"/>
        <v>94</v>
      </c>
      <c r="T304" s="75"/>
      <c r="U304" s="34">
        <f t="shared" si="179"/>
        <v>94</v>
      </c>
      <c r="V304" s="133"/>
      <c r="W304" s="75"/>
      <c r="X304" s="74"/>
      <c r="Y304" s="75"/>
      <c r="Z304" s="75"/>
      <c r="AA304" s="75"/>
      <c r="AB304" s="75"/>
      <c r="AC304" s="38">
        <f t="shared" si="180"/>
        <v>0</v>
      </c>
      <c r="AD304" s="38"/>
      <c r="AE304" s="34">
        <f t="shared" si="181"/>
        <v>0</v>
      </c>
      <c r="AF304" s="319" t="s">
        <v>331</v>
      </c>
      <c r="AG304" s="347"/>
    </row>
    <row r="305" spans="1:33" s="62" customFormat="1" ht="72" customHeight="1" x14ac:dyDescent="0.35">
      <c r="A305" s="4">
        <v>19</v>
      </c>
      <c r="B305" s="69">
        <v>931</v>
      </c>
      <c r="C305" s="70">
        <v>4101</v>
      </c>
      <c r="D305" s="143" t="s">
        <v>332</v>
      </c>
      <c r="E305" s="33"/>
      <c r="F305" s="33"/>
      <c r="G305" s="33">
        <f t="shared" si="183"/>
        <v>106</v>
      </c>
      <c r="H305" s="72">
        <f t="shared" si="175"/>
        <v>53</v>
      </c>
      <c r="I305" s="115">
        <f t="shared" si="176"/>
        <v>53</v>
      </c>
      <c r="J305" s="35">
        <f t="shared" si="177"/>
        <v>106</v>
      </c>
      <c r="K305" s="73">
        <v>53</v>
      </c>
      <c r="L305" s="74"/>
      <c r="M305" s="75"/>
      <c r="N305" s="75"/>
      <c r="O305" s="75"/>
      <c r="P305" s="75"/>
      <c r="Q305" s="75"/>
      <c r="R305" s="38"/>
      <c r="S305" s="38">
        <f t="shared" si="178"/>
        <v>53</v>
      </c>
      <c r="T305" s="75"/>
      <c r="U305" s="39">
        <f t="shared" si="179"/>
        <v>53</v>
      </c>
      <c r="V305" s="73">
        <v>53</v>
      </c>
      <c r="W305" s="74"/>
      <c r="X305" s="75"/>
      <c r="Y305" s="75"/>
      <c r="Z305" s="75"/>
      <c r="AA305" s="75"/>
      <c r="AB305" s="75"/>
      <c r="AC305" s="38">
        <f>SUM(V305:AB305)</f>
        <v>53</v>
      </c>
      <c r="AD305" s="75"/>
      <c r="AE305" s="34">
        <f t="shared" si="181"/>
        <v>53</v>
      </c>
      <c r="AF305" s="65" t="s">
        <v>333</v>
      </c>
      <c r="AG305" s="347"/>
    </row>
    <row r="306" spans="1:33" s="62" customFormat="1" ht="72" customHeight="1" x14ac:dyDescent="0.35">
      <c r="A306" s="4">
        <v>19</v>
      </c>
      <c r="B306" s="69">
        <v>931</v>
      </c>
      <c r="C306" s="70">
        <v>4102</v>
      </c>
      <c r="D306" s="345" t="s">
        <v>334</v>
      </c>
      <c r="E306" s="33"/>
      <c r="F306" s="33"/>
      <c r="G306" s="33">
        <f t="shared" si="183"/>
        <v>90</v>
      </c>
      <c r="H306" s="72">
        <f t="shared" si="175"/>
        <v>90</v>
      </c>
      <c r="I306" s="115">
        <f t="shared" si="176"/>
        <v>0</v>
      </c>
      <c r="J306" s="35">
        <f t="shared" ref="J306:J331" si="184">SUM(H306:I306)</f>
        <v>90</v>
      </c>
      <c r="K306" s="73">
        <v>90</v>
      </c>
      <c r="L306" s="74"/>
      <c r="M306" s="75"/>
      <c r="N306" s="75"/>
      <c r="O306" s="75"/>
      <c r="P306" s="75"/>
      <c r="Q306" s="75"/>
      <c r="R306" s="38"/>
      <c r="S306" s="38">
        <f t="shared" si="178"/>
        <v>90</v>
      </c>
      <c r="T306" s="75"/>
      <c r="U306" s="34">
        <f t="shared" si="179"/>
        <v>90</v>
      </c>
      <c r="V306" s="133"/>
      <c r="W306" s="50"/>
      <c r="X306" s="74"/>
      <c r="Y306" s="75"/>
      <c r="Z306" s="75"/>
      <c r="AA306" s="75"/>
      <c r="AB306" s="75"/>
      <c r="AC306" s="38">
        <f t="shared" ref="AC306:AC331" si="185">SUM(V306:AB306)</f>
        <v>0</v>
      </c>
      <c r="AD306" s="38"/>
      <c r="AE306" s="34">
        <f>SUM(AC306:AD306)</f>
        <v>0</v>
      </c>
      <c r="AF306" s="319" t="s">
        <v>335</v>
      </c>
    </row>
    <row r="307" spans="1:33" s="62" customFormat="1" ht="72" customHeight="1" x14ac:dyDescent="0.35">
      <c r="A307" s="4">
        <v>19</v>
      </c>
      <c r="B307" s="69">
        <v>931</v>
      </c>
      <c r="C307" s="114">
        <v>3936</v>
      </c>
      <c r="D307" s="345" t="s">
        <v>336</v>
      </c>
      <c r="E307" s="33">
        <v>1000</v>
      </c>
      <c r="F307" s="33">
        <v>0</v>
      </c>
      <c r="G307" s="33">
        <f t="shared" si="183"/>
        <v>1000</v>
      </c>
      <c r="H307" s="72">
        <f t="shared" si="175"/>
        <v>1000</v>
      </c>
      <c r="I307" s="115">
        <f t="shared" si="176"/>
        <v>0</v>
      </c>
      <c r="J307" s="35">
        <f t="shared" si="184"/>
        <v>1000</v>
      </c>
      <c r="K307" s="73">
        <v>1000</v>
      </c>
      <c r="L307" s="74"/>
      <c r="M307" s="75"/>
      <c r="N307" s="75"/>
      <c r="O307" s="75"/>
      <c r="P307" s="75"/>
      <c r="Q307" s="75"/>
      <c r="R307" s="38"/>
      <c r="S307" s="38">
        <f t="shared" si="178"/>
        <v>1000</v>
      </c>
      <c r="T307" s="75"/>
      <c r="U307" s="34">
        <f t="shared" si="179"/>
        <v>1000</v>
      </c>
      <c r="V307" s="133"/>
      <c r="W307" s="75"/>
      <c r="X307" s="74"/>
      <c r="Y307" s="75"/>
      <c r="Z307" s="75"/>
      <c r="AA307" s="75"/>
      <c r="AB307" s="75"/>
      <c r="AC307" s="38">
        <f t="shared" si="185"/>
        <v>0</v>
      </c>
      <c r="AD307" s="38"/>
      <c r="AE307" s="34">
        <f t="shared" ref="AE307:AE330" si="186">SUM(AC307:AD307)</f>
        <v>0</v>
      </c>
      <c r="AF307" s="319"/>
    </row>
    <row r="308" spans="1:33" s="62" customFormat="1" ht="72" customHeight="1" x14ac:dyDescent="0.35">
      <c r="A308" s="4">
        <v>19</v>
      </c>
      <c r="B308" s="69">
        <v>931</v>
      </c>
      <c r="C308" s="70">
        <v>4103</v>
      </c>
      <c r="D308" s="345" t="s">
        <v>337</v>
      </c>
      <c r="E308" s="33"/>
      <c r="F308" s="33"/>
      <c r="G308" s="33">
        <f t="shared" si="183"/>
        <v>100</v>
      </c>
      <c r="H308" s="72">
        <f t="shared" si="175"/>
        <v>100</v>
      </c>
      <c r="I308" s="115">
        <f t="shared" si="176"/>
        <v>0</v>
      </c>
      <c r="J308" s="35">
        <f t="shared" si="184"/>
        <v>100</v>
      </c>
      <c r="K308" s="73">
        <v>100</v>
      </c>
      <c r="L308" s="74"/>
      <c r="M308" s="75"/>
      <c r="N308" s="75"/>
      <c r="O308" s="75"/>
      <c r="P308" s="75"/>
      <c r="Q308" s="75"/>
      <c r="R308" s="38"/>
      <c r="S308" s="38">
        <f t="shared" si="178"/>
        <v>100</v>
      </c>
      <c r="T308" s="75"/>
      <c r="U308" s="34">
        <f t="shared" si="179"/>
        <v>100</v>
      </c>
      <c r="V308" s="133"/>
      <c r="W308" s="75"/>
      <c r="X308" s="74"/>
      <c r="Y308" s="75"/>
      <c r="Z308" s="75"/>
      <c r="AA308" s="75"/>
      <c r="AB308" s="75"/>
      <c r="AC308" s="38">
        <f t="shared" si="185"/>
        <v>0</v>
      </c>
      <c r="AD308" s="38"/>
      <c r="AE308" s="34">
        <f t="shared" si="186"/>
        <v>0</v>
      </c>
      <c r="AF308" s="319"/>
    </row>
    <row r="309" spans="1:33" s="62" customFormat="1" ht="75" customHeight="1" x14ac:dyDescent="0.35">
      <c r="A309" s="4">
        <v>19</v>
      </c>
      <c r="B309" s="69">
        <v>931</v>
      </c>
      <c r="C309" s="70">
        <v>4104</v>
      </c>
      <c r="D309" s="345" t="s">
        <v>338</v>
      </c>
      <c r="E309" s="33"/>
      <c r="F309" s="33"/>
      <c r="G309" s="33">
        <f t="shared" si="183"/>
        <v>25</v>
      </c>
      <c r="H309" s="72">
        <f t="shared" si="175"/>
        <v>25</v>
      </c>
      <c r="I309" s="115">
        <f t="shared" si="176"/>
        <v>0</v>
      </c>
      <c r="J309" s="35">
        <f t="shared" si="184"/>
        <v>25</v>
      </c>
      <c r="K309" s="73">
        <v>25</v>
      </c>
      <c r="L309" s="74"/>
      <c r="M309" s="75"/>
      <c r="N309" s="75"/>
      <c r="O309" s="75"/>
      <c r="P309" s="75"/>
      <c r="Q309" s="75"/>
      <c r="R309" s="38"/>
      <c r="S309" s="38">
        <f t="shared" si="178"/>
        <v>25</v>
      </c>
      <c r="T309" s="75"/>
      <c r="U309" s="34">
        <f t="shared" si="179"/>
        <v>25</v>
      </c>
      <c r="V309" s="133"/>
      <c r="W309" s="51"/>
      <c r="X309" s="74"/>
      <c r="Y309" s="75"/>
      <c r="Z309" s="75"/>
      <c r="AA309" s="75"/>
      <c r="AB309" s="75"/>
      <c r="AC309" s="38">
        <f t="shared" si="185"/>
        <v>0</v>
      </c>
      <c r="AD309" s="38"/>
      <c r="AE309" s="34">
        <f t="shared" si="186"/>
        <v>0</v>
      </c>
      <c r="AF309" s="319"/>
    </row>
    <row r="310" spans="1:33" ht="75" customHeight="1" x14ac:dyDescent="0.35">
      <c r="A310" s="4">
        <v>22</v>
      </c>
      <c r="B310" s="69">
        <v>931</v>
      </c>
      <c r="C310" s="114">
        <v>3970</v>
      </c>
      <c r="D310" s="345" t="s">
        <v>339</v>
      </c>
      <c r="E310" s="33">
        <v>100</v>
      </c>
      <c r="F310" s="33">
        <v>100</v>
      </c>
      <c r="G310" s="33">
        <f t="shared" si="183"/>
        <v>256</v>
      </c>
      <c r="H310" s="72">
        <f t="shared" si="175"/>
        <v>156</v>
      </c>
      <c r="I310" s="115">
        <f t="shared" si="176"/>
        <v>0</v>
      </c>
      <c r="J310" s="35">
        <f t="shared" si="184"/>
        <v>156</v>
      </c>
      <c r="K310" s="73">
        <v>156</v>
      </c>
      <c r="L310" s="74"/>
      <c r="M310" s="75"/>
      <c r="N310" s="75"/>
      <c r="O310" s="75"/>
      <c r="P310" s="75"/>
      <c r="Q310" s="75"/>
      <c r="R310" s="38"/>
      <c r="S310" s="38">
        <f t="shared" si="178"/>
        <v>156</v>
      </c>
      <c r="T310" s="75"/>
      <c r="U310" s="34">
        <f t="shared" si="179"/>
        <v>156</v>
      </c>
      <c r="V310" s="133"/>
      <c r="W310" s="50"/>
      <c r="X310" s="74"/>
      <c r="Y310" s="75"/>
      <c r="Z310" s="75"/>
      <c r="AA310" s="75"/>
      <c r="AB310" s="75"/>
      <c r="AC310" s="38">
        <f t="shared" si="185"/>
        <v>0</v>
      </c>
      <c r="AD310" s="38"/>
      <c r="AE310" s="34">
        <f t="shared" si="186"/>
        <v>0</v>
      </c>
      <c r="AF310" s="319" t="s">
        <v>340</v>
      </c>
    </row>
    <row r="311" spans="1:33" ht="75" customHeight="1" x14ac:dyDescent="0.35">
      <c r="A311" s="4">
        <v>19</v>
      </c>
      <c r="B311" s="69">
        <v>931</v>
      </c>
      <c r="C311" s="114">
        <v>3939</v>
      </c>
      <c r="D311" s="345" t="s">
        <v>341</v>
      </c>
      <c r="E311" s="33">
        <v>1000</v>
      </c>
      <c r="F311" s="33">
        <v>1000</v>
      </c>
      <c r="G311" s="33">
        <f t="shared" si="183"/>
        <v>2000</v>
      </c>
      <c r="H311" s="72">
        <f t="shared" si="175"/>
        <v>1000</v>
      </c>
      <c r="I311" s="115">
        <f t="shared" si="176"/>
        <v>0</v>
      </c>
      <c r="J311" s="35">
        <f t="shared" si="184"/>
        <v>1000</v>
      </c>
      <c r="K311" s="73">
        <v>1000</v>
      </c>
      <c r="L311" s="74"/>
      <c r="M311" s="75"/>
      <c r="N311" s="75"/>
      <c r="O311" s="75"/>
      <c r="P311" s="75"/>
      <c r="Q311" s="75"/>
      <c r="R311" s="38"/>
      <c r="S311" s="38">
        <f t="shared" si="178"/>
        <v>1000</v>
      </c>
      <c r="T311" s="75"/>
      <c r="U311" s="34">
        <f t="shared" si="179"/>
        <v>1000</v>
      </c>
      <c r="V311" s="133"/>
      <c r="W311" s="75"/>
      <c r="X311" s="74"/>
      <c r="Y311" s="75"/>
      <c r="Z311" s="75"/>
      <c r="AA311" s="75"/>
      <c r="AB311" s="75"/>
      <c r="AC311" s="38">
        <f t="shared" si="185"/>
        <v>0</v>
      </c>
      <c r="AD311" s="38"/>
      <c r="AE311" s="34">
        <f t="shared" si="186"/>
        <v>0</v>
      </c>
      <c r="AF311" s="319" t="s">
        <v>340</v>
      </c>
    </row>
    <row r="312" spans="1:33" ht="75" customHeight="1" x14ac:dyDescent="0.35">
      <c r="A312" s="4">
        <v>19</v>
      </c>
      <c r="B312" s="69">
        <v>931</v>
      </c>
      <c r="C312" s="70">
        <v>4105</v>
      </c>
      <c r="D312" s="345" t="s">
        <v>342</v>
      </c>
      <c r="E312" s="33"/>
      <c r="F312" s="33"/>
      <c r="G312" s="33">
        <f t="shared" si="183"/>
        <v>340</v>
      </c>
      <c r="H312" s="72">
        <f t="shared" si="175"/>
        <v>340</v>
      </c>
      <c r="I312" s="115">
        <f t="shared" si="176"/>
        <v>0</v>
      </c>
      <c r="J312" s="35">
        <f t="shared" si="184"/>
        <v>340</v>
      </c>
      <c r="K312" s="73">
        <v>340</v>
      </c>
      <c r="L312" s="74"/>
      <c r="M312" s="75"/>
      <c r="N312" s="75"/>
      <c r="O312" s="75"/>
      <c r="P312" s="75"/>
      <c r="Q312" s="75"/>
      <c r="R312" s="38"/>
      <c r="S312" s="38">
        <f t="shared" si="178"/>
        <v>340</v>
      </c>
      <c r="T312" s="75"/>
      <c r="U312" s="34">
        <f t="shared" si="179"/>
        <v>340</v>
      </c>
      <c r="V312" s="133"/>
      <c r="W312" s="75"/>
      <c r="X312" s="74"/>
      <c r="Y312" s="75"/>
      <c r="Z312" s="75"/>
      <c r="AA312" s="75"/>
      <c r="AB312" s="75"/>
      <c r="AC312" s="38">
        <f t="shared" si="185"/>
        <v>0</v>
      </c>
      <c r="AD312" s="38"/>
      <c r="AE312" s="34">
        <f t="shared" si="186"/>
        <v>0</v>
      </c>
      <c r="AF312" s="319"/>
    </row>
    <row r="313" spans="1:33" ht="75" customHeight="1" x14ac:dyDescent="0.35">
      <c r="A313" s="4">
        <v>23</v>
      </c>
      <c r="B313" s="69">
        <v>931</v>
      </c>
      <c r="C313" s="70">
        <v>4106</v>
      </c>
      <c r="D313" s="345" t="s">
        <v>343</v>
      </c>
      <c r="E313" s="33"/>
      <c r="F313" s="33"/>
      <c r="G313" s="33">
        <f t="shared" si="183"/>
        <v>220</v>
      </c>
      <c r="H313" s="72">
        <f t="shared" si="175"/>
        <v>170</v>
      </c>
      <c r="I313" s="115">
        <f t="shared" si="176"/>
        <v>50</v>
      </c>
      <c r="J313" s="35">
        <f t="shared" si="184"/>
        <v>220</v>
      </c>
      <c r="K313" s="73">
        <v>170</v>
      </c>
      <c r="L313" s="74"/>
      <c r="M313" s="75"/>
      <c r="N313" s="75"/>
      <c r="O313" s="75"/>
      <c r="P313" s="75"/>
      <c r="Q313" s="75"/>
      <c r="R313" s="38"/>
      <c r="S313" s="38">
        <f t="shared" si="178"/>
        <v>170</v>
      </c>
      <c r="T313" s="75"/>
      <c r="U313" s="34">
        <f t="shared" si="179"/>
        <v>170</v>
      </c>
      <c r="V313" s="133">
        <v>50</v>
      </c>
      <c r="W313" s="75"/>
      <c r="X313" s="74"/>
      <c r="Y313" s="75"/>
      <c r="Z313" s="75"/>
      <c r="AA313" s="75"/>
      <c r="AB313" s="75"/>
      <c r="AC313" s="38">
        <f t="shared" si="185"/>
        <v>50</v>
      </c>
      <c r="AD313" s="38"/>
      <c r="AE313" s="34">
        <f t="shared" si="186"/>
        <v>50</v>
      </c>
      <c r="AF313" s="319"/>
    </row>
    <row r="314" spans="1:33" ht="75" customHeight="1" x14ac:dyDescent="0.35">
      <c r="A314" s="4">
        <v>23</v>
      </c>
      <c r="B314" s="69">
        <v>931</v>
      </c>
      <c r="C314" s="70">
        <v>4107</v>
      </c>
      <c r="D314" s="345" t="s">
        <v>344</v>
      </c>
      <c r="E314" s="33"/>
      <c r="F314" s="33"/>
      <c r="G314" s="33">
        <f t="shared" si="183"/>
        <v>110</v>
      </c>
      <c r="H314" s="72">
        <f t="shared" si="175"/>
        <v>90</v>
      </c>
      <c r="I314" s="115">
        <f t="shared" si="176"/>
        <v>20</v>
      </c>
      <c r="J314" s="35">
        <f t="shared" si="184"/>
        <v>110</v>
      </c>
      <c r="K314" s="73">
        <v>90</v>
      </c>
      <c r="L314" s="74"/>
      <c r="M314" s="75"/>
      <c r="N314" s="75"/>
      <c r="O314" s="75"/>
      <c r="P314" s="75"/>
      <c r="Q314" s="75"/>
      <c r="R314" s="38"/>
      <c r="S314" s="38">
        <f t="shared" si="178"/>
        <v>90</v>
      </c>
      <c r="T314" s="75"/>
      <c r="U314" s="34">
        <f t="shared" si="179"/>
        <v>90</v>
      </c>
      <c r="V314" s="133">
        <v>20</v>
      </c>
      <c r="W314" s="75"/>
      <c r="X314" s="74"/>
      <c r="Y314" s="75"/>
      <c r="Z314" s="75"/>
      <c r="AA314" s="75"/>
      <c r="AB314" s="75"/>
      <c r="AC314" s="38">
        <f t="shared" si="185"/>
        <v>20</v>
      </c>
      <c r="AD314" s="38"/>
      <c r="AE314" s="34">
        <f t="shared" si="186"/>
        <v>20</v>
      </c>
      <c r="AF314" s="319"/>
    </row>
    <row r="315" spans="1:33" ht="75" customHeight="1" x14ac:dyDescent="0.35">
      <c r="A315" s="4">
        <v>23</v>
      </c>
      <c r="B315" s="69">
        <v>931</v>
      </c>
      <c r="C315" s="70">
        <v>4108</v>
      </c>
      <c r="D315" s="345" t="s">
        <v>345</v>
      </c>
      <c r="E315" s="33"/>
      <c r="F315" s="33"/>
      <c r="G315" s="33">
        <f t="shared" si="183"/>
        <v>94</v>
      </c>
      <c r="H315" s="72">
        <f t="shared" si="175"/>
        <v>84</v>
      </c>
      <c r="I315" s="115">
        <f t="shared" si="176"/>
        <v>10</v>
      </c>
      <c r="J315" s="35">
        <f t="shared" si="184"/>
        <v>94</v>
      </c>
      <c r="K315" s="73">
        <v>84</v>
      </c>
      <c r="L315" s="74"/>
      <c r="M315" s="75"/>
      <c r="N315" s="75"/>
      <c r="O315" s="75"/>
      <c r="P315" s="75"/>
      <c r="Q315" s="75"/>
      <c r="R315" s="38"/>
      <c r="S315" s="38">
        <f t="shared" si="178"/>
        <v>84</v>
      </c>
      <c r="T315" s="75"/>
      <c r="U315" s="34">
        <f t="shared" si="179"/>
        <v>84</v>
      </c>
      <c r="V315" s="133">
        <v>10</v>
      </c>
      <c r="W315" s="75"/>
      <c r="X315" s="74"/>
      <c r="Y315" s="75"/>
      <c r="Z315" s="75"/>
      <c r="AA315" s="75"/>
      <c r="AB315" s="75"/>
      <c r="AC315" s="38">
        <f t="shared" si="185"/>
        <v>10</v>
      </c>
      <c r="AD315" s="38"/>
      <c r="AE315" s="34">
        <f t="shared" si="186"/>
        <v>10</v>
      </c>
      <c r="AF315" s="319"/>
    </row>
    <row r="316" spans="1:33" ht="75" customHeight="1" x14ac:dyDescent="0.35">
      <c r="A316" s="4">
        <v>23</v>
      </c>
      <c r="B316" s="69">
        <v>931</v>
      </c>
      <c r="C316" s="70">
        <v>4109</v>
      </c>
      <c r="D316" s="345" t="s">
        <v>346</v>
      </c>
      <c r="E316" s="33"/>
      <c r="F316" s="33"/>
      <c r="G316" s="33">
        <f t="shared" si="183"/>
        <v>500</v>
      </c>
      <c r="H316" s="72">
        <f t="shared" si="175"/>
        <v>100</v>
      </c>
      <c r="I316" s="115">
        <f t="shared" si="176"/>
        <v>400</v>
      </c>
      <c r="J316" s="35">
        <f t="shared" si="184"/>
        <v>500</v>
      </c>
      <c r="K316" s="73">
        <v>100</v>
      </c>
      <c r="L316" s="74"/>
      <c r="M316" s="75"/>
      <c r="N316" s="75"/>
      <c r="O316" s="75"/>
      <c r="P316" s="75"/>
      <c r="Q316" s="75"/>
      <c r="R316" s="38"/>
      <c r="S316" s="38">
        <f t="shared" si="178"/>
        <v>100</v>
      </c>
      <c r="T316" s="75"/>
      <c r="U316" s="34">
        <f t="shared" si="179"/>
        <v>100</v>
      </c>
      <c r="V316" s="133">
        <v>400</v>
      </c>
      <c r="W316" s="38"/>
      <c r="X316" s="74"/>
      <c r="Y316" s="75"/>
      <c r="Z316" s="75"/>
      <c r="AA316" s="75"/>
      <c r="AB316" s="75"/>
      <c r="AC316" s="38">
        <f t="shared" si="185"/>
        <v>400</v>
      </c>
      <c r="AD316" s="38"/>
      <c r="AE316" s="34">
        <f t="shared" si="186"/>
        <v>400</v>
      </c>
      <c r="AF316" s="319"/>
    </row>
    <row r="317" spans="1:33" ht="75" customHeight="1" x14ac:dyDescent="0.35">
      <c r="A317" s="4">
        <v>23</v>
      </c>
      <c r="B317" s="69">
        <v>931</v>
      </c>
      <c r="C317" s="70">
        <v>4110</v>
      </c>
      <c r="D317" s="345" t="s">
        <v>347</v>
      </c>
      <c r="E317" s="33"/>
      <c r="F317" s="33"/>
      <c r="G317" s="33">
        <f t="shared" si="183"/>
        <v>250</v>
      </c>
      <c r="H317" s="72">
        <f t="shared" si="175"/>
        <v>100</v>
      </c>
      <c r="I317" s="115">
        <f t="shared" si="176"/>
        <v>150</v>
      </c>
      <c r="J317" s="35">
        <f t="shared" si="184"/>
        <v>250</v>
      </c>
      <c r="K317" s="73">
        <v>100</v>
      </c>
      <c r="L317" s="74"/>
      <c r="M317" s="75"/>
      <c r="N317" s="75"/>
      <c r="O317" s="75"/>
      <c r="P317" s="75"/>
      <c r="Q317" s="75"/>
      <c r="R317" s="38"/>
      <c r="S317" s="38">
        <f t="shared" si="178"/>
        <v>100</v>
      </c>
      <c r="T317" s="75"/>
      <c r="U317" s="34">
        <f t="shared" si="179"/>
        <v>100</v>
      </c>
      <c r="V317" s="133">
        <v>150</v>
      </c>
      <c r="W317" s="75"/>
      <c r="X317" s="74"/>
      <c r="Y317" s="75"/>
      <c r="Z317" s="75"/>
      <c r="AA317" s="75"/>
      <c r="AB317" s="75"/>
      <c r="AC317" s="38">
        <f t="shared" si="185"/>
        <v>150</v>
      </c>
      <c r="AD317" s="38"/>
      <c r="AE317" s="34">
        <f t="shared" si="186"/>
        <v>150</v>
      </c>
      <c r="AF317" s="319"/>
    </row>
    <row r="318" spans="1:33" ht="75" customHeight="1" x14ac:dyDescent="0.35">
      <c r="A318" s="4">
        <v>23</v>
      </c>
      <c r="B318" s="69">
        <v>931</v>
      </c>
      <c r="C318" s="114">
        <v>3858</v>
      </c>
      <c r="D318" s="345" t="s">
        <v>348</v>
      </c>
      <c r="E318" s="33">
        <v>2500</v>
      </c>
      <c r="F318" s="33">
        <v>2443</v>
      </c>
      <c r="G318" s="33">
        <f t="shared" si="183"/>
        <v>3000</v>
      </c>
      <c r="H318" s="72">
        <f t="shared" si="175"/>
        <v>0</v>
      </c>
      <c r="I318" s="115">
        <f t="shared" si="176"/>
        <v>557</v>
      </c>
      <c r="J318" s="35">
        <f t="shared" si="184"/>
        <v>557</v>
      </c>
      <c r="K318" s="73"/>
      <c r="L318" s="74"/>
      <c r="M318" s="75"/>
      <c r="N318" s="75"/>
      <c r="O318" s="75"/>
      <c r="P318" s="75"/>
      <c r="Q318" s="75"/>
      <c r="R318" s="38"/>
      <c r="S318" s="38">
        <f t="shared" si="178"/>
        <v>0</v>
      </c>
      <c r="T318" s="75"/>
      <c r="U318" s="34">
        <f t="shared" si="179"/>
        <v>0</v>
      </c>
      <c r="V318" s="133">
        <v>557</v>
      </c>
      <c r="W318" s="38"/>
      <c r="X318" s="74"/>
      <c r="Y318" s="75"/>
      <c r="Z318" s="75"/>
      <c r="AA318" s="75"/>
      <c r="AB318" s="75"/>
      <c r="AC318" s="38">
        <f t="shared" si="185"/>
        <v>557</v>
      </c>
      <c r="AD318" s="38"/>
      <c r="AE318" s="34">
        <f t="shared" si="186"/>
        <v>557</v>
      </c>
      <c r="AF318" s="319"/>
    </row>
    <row r="319" spans="1:33" ht="75" customHeight="1" x14ac:dyDescent="0.35">
      <c r="A319" s="4">
        <v>24</v>
      </c>
      <c r="B319" s="69">
        <v>931</v>
      </c>
      <c r="C319" s="70">
        <v>4111</v>
      </c>
      <c r="D319" s="345" t="s">
        <v>349</v>
      </c>
      <c r="E319" s="33"/>
      <c r="F319" s="33"/>
      <c r="G319" s="33">
        <f t="shared" si="183"/>
        <v>870</v>
      </c>
      <c r="H319" s="72">
        <f t="shared" si="175"/>
        <v>200</v>
      </c>
      <c r="I319" s="115">
        <f t="shared" si="176"/>
        <v>670</v>
      </c>
      <c r="J319" s="35">
        <f t="shared" si="184"/>
        <v>870</v>
      </c>
      <c r="K319" s="73">
        <v>200</v>
      </c>
      <c r="L319" s="74"/>
      <c r="M319" s="75"/>
      <c r="N319" s="75"/>
      <c r="O319" s="75"/>
      <c r="P319" s="75"/>
      <c r="Q319" s="75"/>
      <c r="R319" s="38"/>
      <c r="S319" s="38">
        <f t="shared" si="178"/>
        <v>200</v>
      </c>
      <c r="T319" s="75"/>
      <c r="U319" s="34">
        <f t="shared" si="179"/>
        <v>200</v>
      </c>
      <c r="V319" s="133">
        <v>670</v>
      </c>
      <c r="W319" s="38"/>
      <c r="X319" s="74"/>
      <c r="Y319" s="75"/>
      <c r="Z319" s="75"/>
      <c r="AA319" s="75"/>
      <c r="AB319" s="75"/>
      <c r="AC319" s="38">
        <f t="shared" si="185"/>
        <v>670</v>
      </c>
      <c r="AD319" s="38"/>
      <c r="AE319" s="34">
        <f t="shared" si="186"/>
        <v>670</v>
      </c>
      <c r="AF319" s="319"/>
    </row>
    <row r="320" spans="1:33" ht="75" customHeight="1" x14ac:dyDescent="0.35">
      <c r="A320" s="4">
        <v>25</v>
      </c>
      <c r="B320" s="69">
        <v>931</v>
      </c>
      <c r="C320" s="70">
        <v>4112</v>
      </c>
      <c r="D320" s="345" t="s">
        <v>350</v>
      </c>
      <c r="E320" s="33"/>
      <c r="F320" s="33"/>
      <c r="G320" s="33">
        <f t="shared" si="183"/>
        <v>850</v>
      </c>
      <c r="H320" s="72">
        <f t="shared" si="175"/>
        <v>850</v>
      </c>
      <c r="I320" s="115">
        <f t="shared" si="176"/>
        <v>0</v>
      </c>
      <c r="J320" s="35">
        <f t="shared" si="184"/>
        <v>850</v>
      </c>
      <c r="K320" s="73">
        <v>850</v>
      </c>
      <c r="L320" s="74"/>
      <c r="M320" s="75"/>
      <c r="N320" s="75"/>
      <c r="O320" s="75"/>
      <c r="P320" s="75"/>
      <c r="Q320" s="75"/>
      <c r="R320" s="38"/>
      <c r="S320" s="38">
        <f t="shared" si="178"/>
        <v>850</v>
      </c>
      <c r="T320" s="75"/>
      <c r="U320" s="34">
        <f t="shared" si="179"/>
        <v>850</v>
      </c>
      <c r="V320" s="133"/>
      <c r="W320" s="75"/>
      <c r="X320" s="74"/>
      <c r="Y320" s="75"/>
      <c r="Z320" s="75"/>
      <c r="AA320" s="75"/>
      <c r="AB320" s="75"/>
      <c r="AC320" s="38">
        <f t="shared" si="185"/>
        <v>0</v>
      </c>
      <c r="AD320" s="38"/>
      <c r="AE320" s="34">
        <f t="shared" si="186"/>
        <v>0</v>
      </c>
      <c r="AF320" s="319" t="s">
        <v>351</v>
      </c>
    </row>
    <row r="321" spans="1:32" ht="75" customHeight="1" x14ac:dyDescent="0.35">
      <c r="A321" s="4">
        <v>32</v>
      </c>
      <c r="B321" s="69">
        <v>931</v>
      </c>
      <c r="C321" s="70">
        <v>4113</v>
      </c>
      <c r="D321" s="345" t="s">
        <v>352</v>
      </c>
      <c r="E321" s="33"/>
      <c r="F321" s="33"/>
      <c r="G321" s="33">
        <f t="shared" si="183"/>
        <v>621</v>
      </c>
      <c r="H321" s="72">
        <f t="shared" si="175"/>
        <v>621</v>
      </c>
      <c r="I321" s="115">
        <f t="shared" si="176"/>
        <v>0</v>
      </c>
      <c r="J321" s="35">
        <f t="shared" si="184"/>
        <v>621</v>
      </c>
      <c r="K321" s="73">
        <v>621</v>
      </c>
      <c r="L321" s="74"/>
      <c r="M321" s="75"/>
      <c r="N321" s="75"/>
      <c r="O321" s="75"/>
      <c r="P321" s="75"/>
      <c r="Q321" s="75"/>
      <c r="R321" s="38"/>
      <c r="S321" s="38">
        <f t="shared" si="178"/>
        <v>621</v>
      </c>
      <c r="T321" s="75"/>
      <c r="U321" s="34">
        <f t="shared" si="179"/>
        <v>621</v>
      </c>
      <c r="V321" s="133"/>
      <c r="W321" s="75"/>
      <c r="X321" s="74"/>
      <c r="Y321" s="75"/>
      <c r="Z321" s="75"/>
      <c r="AA321" s="75"/>
      <c r="AB321" s="75"/>
      <c r="AC321" s="38">
        <f t="shared" si="185"/>
        <v>0</v>
      </c>
      <c r="AD321" s="38"/>
      <c r="AE321" s="34">
        <f t="shared" si="186"/>
        <v>0</v>
      </c>
      <c r="AF321" s="319" t="s">
        <v>353</v>
      </c>
    </row>
    <row r="322" spans="1:32" ht="75" customHeight="1" x14ac:dyDescent="0.35">
      <c r="A322" s="4">
        <v>25</v>
      </c>
      <c r="B322" s="69">
        <v>931</v>
      </c>
      <c r="C322" s="70">
        <v>4114</v>
      </c>
      <c r="D322" s="345" t="s">
        <v>354</v>
      </c>
      <c r="E322" s="33"/>
      <c r="F322" s="33"/>
      <c r="G322" s="33">
        <f t="shared" si="183"/>
        <v>500</v>
      </c>
      <c r="H322" s="72">
        <f t="shared" si="175"/>
        <v>500</v>
      </c>
      <c r="I322" s="115">
        <f t="shared" si="176"/>
        <v>0</v>
      </c>
      <c r="J322" s="35">
        <f t="shared" si="184"/>
        <v>500</v>
      </c>
      <c r="K322" s="73">
        <v>500</v>
      </c>
      <c r="L322" s="74"/>
      <c r="M322" s="75"/>
      <c r="N322" s="75"/>
      <c r="O322" s="75"/>
      <c r="P322" s="75"/>
      <c r="Q322" s="75"/>
      <c r="R322" s="38"/>
      <c r="S322" s="38">
        <f t="shared" si="178"/>
        <v>500</v>
      </c>
      <c r="T322" s="75"/>
      <c r="U322" s="34">
        <f t="shared" si="179"/>
        <v>500</v>
      </c>
      <c r="V322" s="133"/>
      <c r="W322" s="51"/>
      <c r="X322" s="74"/>
      <c r="Y322" s="75"/>
      <c r="Z322" s="75"/>
      <c r="AA322" s="75"/>
      <c r="AB322" s="75"/>
      <c r="AC322" s="38">
        <f t="shared" si="185"/>
        <v>0</v>
      </c>
      <c r="AD322" s="38"/>
      <c r="AE322" s="34">
        <f t="shared" si="186"/>
        <v>0</v>
      </c>
      <c r="AF322" s="319" t="s">
        <v>102</v>
      </c>
    </row>
    <row r="323" spans="1:32" ht="75" customHeight="1" x14ac:dyDescent="0.35">
      <c r="A323" s="4">
        <v>39</v>
      </c>
      <c r="B323" s="69">
        <v>931</v>
      </c>
      <c r="C323" s="70">
        <v>4115</v>
      </c>
      <c r="D323" s="345" t="s">
        <v>355</v>
      </c>
      <c r="E323" s="33"/>
      <c r="F323" s="33"/>
      <c r="G323" s="33">
        <f t="shared" si="183"/>
        <v>200</v>
      </c>
      <c r="H323" s="72">
        <f t="shared" si="175"/>
        <v>200</v>
      </c>
      <c r="I323" s="115">
        <f t="shared" si="176"/>
        <v>0</v>
      </c>
      <c r="J323" s="35">
        <f t="shared" si="184"/>
        <v>200</v>
      </c>
      <c r="K323" s="73">
        <v>200</v>
      </c>
      <c r="L323" s="74"/>
      <c r="M323" s="75"/>
      <c r="N323" s="75"/>
      <c r="O323" s="75"/>
      <c r="P323" s="75"/>
      <c r="Q323" s="75"/>
      <c r="R323" s="38"/>
      <c r="S323" s="38">
        <f t="shared" si="178"/>
        <v>200</v>
      </c>
      <c r="T323" s="75"/>
      <c r="U323" s="34">
        <f t="shared" si="179"/>
        <v>200</v>
      </c>
      <c r="V323" s="133"/>
      <c r="W323" s="75"/>
      <c r="X323" s="74"/>
      <c r="Y323" s="75"/>
      <c r="Z323" s="75"/>
      <c r="AA323" s="75"/>
      <c r="AB323" s="75"/>
      <c r="AC323" s="38">
        <f t="shared" si="185"/>
        <v>0</v>
      </c>
      <c r="AD323" s="38"/>
      <c r="AE323" s="34">
        <f t="shared" si="186"/>
        <v>0</v>
      </c>
      <c r="AF323" s="319"/>
    </row>
    <row r="324" spans="1:32" ht="75" customHeight="1" x14ac:dyDescent="0.35">
      <c r="A324" s="4"/>
      <c r="B324" s="69">
        <v>931</v>
      </c>
      <c r="C324" s="70">
        <v>4116</v>
      </c>
      <c r="D324" s="345" t="s">
        <v>356</v>
      </c>
      <c r="E324" s="33"/>
      <c r="F324" s="33"/>
      <c r="G324" s="33">
        <f t="shared" si="183"/>
        <v>2000</v>
      </c>
      <c r="H324" s="72">
        <f t="shared" si="175"/>
        <v>2000</v>
      </c>
      <c r="I324" s="115">
        <f t="shared" si="176"/>
        <v>0</v>
      </c>
      <c r="J324" s="35">
        <f t="shared" si="184"/>
        <v>2000</v>
      </c>
      <c r="K324" s="73"/>
      <c r="L324" s="74"/>
      <c r="M324" s="75"/>
      <c r="N324" s="75"/>
      <c r="O324" s="75"/>
      <c r="P324" s="75"/>
      <c r="Q324" s="75"/>
      <c r="R324" s="38">
        <v>2000</v>
      </c>
      <c r="S324" s="38">
        <f t="shared" si="178"/>
        <v>0</v>
      </c>
      <c r="T324" s="75"/>
      <c r="U324" s="34">
        <f>SUM(R324:T324)</f>
        <v>2000</v>
      </c>
      <c r="V324" s="133"/>
      <c r="W324" s="51"/>
      <c r="X324" s="74"/>
      <c r="Y324" s="75"/>
      <c r="Z324" s="75"/>
      <c r="AA324" s="75"/>
      <c r="AB324" s="75"/>
      <c r="AC324" s="38">
        <f t="shared" si="185"/>
        <v>0</v>
      </c>
      <c r="AD324" s="38"/>
      <c r="AE324" s="34">
        <f t="shared" si="186"/>
        <v>0</v>
      </c>
      <c r="AF324" s="319" t="s">
        <v>102</v>
      </c>
    </row>
    <row r="325" spans="1:32" ht="75" customHeight="1" x14ac:dyDescent="0.35">
      <c r="A325" s="4">
        <v>16</v>
      </c>
      <c r="B325" s="69">
        <v>931</v>
      </c>
      <c r="C325" s="70">
        <v>4117</v>
      </c>
      <c r="D325" s="345" t="s">
        <v>357</v>
      </c>
      <c r="E325" s="33"/>
      <c r="F325" s="33"/>
      <c r="G325" s="33">
        <f t="shared" si="183"/>
        <v>56</v>
      </c>
      <c r="H325" s="72">
        <f t="shared" si="175"/>
        <v>56</v>
      </c>
      <c r="I325" s="115">
        <f t="shared" si="176"/>
        <v>0</v>
      </c>
      <c r="J325" s="35">
        <f t="shared" si="184"/>
        <v>56</v>
      </c>
      <c r="K325" s="73">
        <v>56</v>
      </c>
      <c r="L325" s="74"/>
      <c r="M325" s="75"/>
      <c r="N325" s="75"/>
      <c r="O325" s="75"/>
      <c r="P325" s="75"/>
      <c r="Q325" s="75"/>
      <c r="R325" s="38"/>
      <c r="S325" s="38">
        <f t="shared" si="178"/>
        <v>56</v>
      </c>
      <c r="T325" s="75"/>
      <c r="U325" s="34">
        <f t="shared" si="179"/>
        <v>56</v>
      </c>
      <c r="V325" s="133"/>
      <c r="W325" s="50"/>
      <c r="X325" s="74"/>
      <c r="Y325" s="75"/>
      <c r="Z325" s="75"/>
      <c r="AA325" s="75"/>
      <c r="AB325" s="75"/>
      <c r="AC325" s="38">
        <f t="shared" si="185"/>
        <v>0</v>
      </c>
      <c r="AD325" s="38"/>
      <c r="AE325" s="34">
        <f t="shared" si="186"/>
        <v>0</v>
      </c>
      <c r="AF325" s="319"/>
    </row>
    <row r="326" spans="1:32" ht="75" customHeight="1" x14ac:dyDescent="0.35">
      <c r="A326" s="4">
        <v>19</v>
      </c>
      <c r="B326" s="69">
        <v>931</v>
      </c>
      <c r="C326" s="70">
        <v>4118</v>
      </c>
      <c r="D326" s="345" t="s">
        <v>358</v>
      </c>
      <c r="E326" s="33"/>
      <c r="F326" s="33"/>
      <c r="G326" s="33">
        <f t="shared" si="183"/>
        <v>542</v>
      </c>
      <c r="H326" s="72">
        <f t="shared" si="175"/>
        <v>542</v>
      </c>
      <c r="I326" s="115">
        <f t="shared" si="176"/>
        <v>0</v>
      </c>
      <c r="J326" s="35">
        <f t="shared" si="184"/>
        <v>542</v>
      </c>
      <c r="K326" s="73">
        <v>542</v>
      </c>
      <c r="L326" s="74"/>
      <c r="M326" s="75"/>
      <c r="N326" s="75"/>
      <c r="O326" s="75"/>
      <c r="P326" s="75"/>
      <c r="Q326" s="75"/>
      <c r="R326" s="38"/>
      <c r="S326" s="38">
        <f t="shared" si="178"/>
        <v>542</v>
      </c>
      <c r="T326" s="75"/>
      <c r="U326" s="34">
        <f t="shared" si="179"/>
        <v>542</v>
      </c>
      <c r="V326" s="133"/>
      <c r="W326" s="75"/>
      <c r="X326" s="74"/>
      <c r="Y326" s="75"/>
      <c r="Z326" s="75"/>
      <c r="AA326" s="75"/>
      <c r="AB326" s="75"/>
      <c r="AC326" s="38">
        <f t="shared" si="185"/>
        <v>0</v>
      </c>
      <c r="AD326" s="38"/>
      <c r="AE326" s="34">
        <f t="shared" si="186"/>
        <v>0</v>
      </c>
      <c r="AF326" s="319" t="s">
        <v>359</v>
      </c>
    </row>
    <row r="327" spans="1:32" ht="75" customHeight="1" x14ac:dyDescent="0.35">
      <c r="A327" s="4"/>
      <c r="B327" s="69">
        <v>931</v>
      </c>
      <c r="C327" s="70">
        <v>4119</v>
      </c>
      <c r="D327" s="345" t="s">
        <v>360</v>
      </c>
      <c r="E327" s="33"/>
      <c r="F327" s="33"/>
      <c r="G327" s="33">
        <f t="shared" si="183"/>
        <v>40</v>
      </c>
      <c r="H327" s="72">
        <f t="shared" si="175"/>
        <v>40</v>
      </c>
      <c r="I327" s="115">
        <f t="shared" si="176"/>
        <v>0</v>
      </c>
      <c r="J327" s="35">
        <f t="shared" si="184"/>
        <v>40</v>
      </c>
      <c r="K327" s="73">
        <v>40</v>
      </c>
      <c r="L327" s="74"/>
      <c r="M327" s="75"/>
      <c r="N327" s="75"/>
      <c r="O327" s="75"/>
      <c r="P327" s="75"/>
      <c r="Q327" s="75"/>
      <c r="R327" s="38"/>
      <c r="S327" s="38">
        <f t="shared" si="178"/>
        <v>40</v>
      </c>
      <c r="T327" s="75"/>
      <c r="U327" s="34">
        <f t="shared" si="179"/>
        <v>40</v>
      </c>
      <c r="V327" s="133"/>
      <c r="W327" s="38"/>
      <c r="X327" s="74"/>
      <c r="Y327" s="75"/>
      <c r="Z327" s="75"/>
      <c r="AA327" s="75"/>
      <c r="AB327" s="75"/>
      <c r="AC327" s="38">
        <f t="shared" si="185"/>
        <v>0</v>
      </c>
      <c r="AD327" s="38"/>
      <c r="AE327" s="34">
        <f t="shared" si="186"/>
        <v>0</v>
      </c>
      <c r="AF327" s="319"/>
    </row>
    <row r="328" spans="1:32" ht="75" customHeight="1" x14ac:dyDescent="0.35">
      <c r="A328" s="4">
        <v>18</v>
      </c>
      <c r="B328" s="69">
        <v>931</v>
      </c>
      <c r="C328" s="114">
        <v>3931</v>
      </c>
      <c r="D328" s="345" t="s">
        <v>361</v>
      </c>
      <c r="E328" s="33">
        <v>520</v>
      </c>
      <c r="F328" s="33">
        <v>0</v>
      </c>
      <c r="G328" s="33">
        <f t="shared" si="183"/>
        <v>520</v>
      </c>
      <c r="H328" s="72">
        <f t="shared" si="175"/>
        <v>0</v>
      </c>
      <c r="I328" s="115">
        <f t="shared" si="176"/>
        <v>520</v>
      </c>
      <c r="J328" s="35">
        <f t="shared" si="184"/>
        <v>520</v>
      </c>
      <c r="K328" s="73"/>
      <c r="L328" s="74"/>
      <c r="M328" s="75"/>
      <c r="N328" s="75"/>
      <c r="O328" s="75"/>
      <c r="P328" s="75"/>
      <c r="Q328" s="75"/>
      <c r="R328" s="38"/>
      <c r="S328" s="38">
        <f t="shared" si="178"/>
        <v>0</v>
      </c>
      <c r="T328" s="75"/>
      <c r="U328" s="34">
        <f t="shared" si="179"/>
        <v>0</v>
      </c>
      <c r="V328" s="133">
        <v>520</v>
      </c>
      <c r="W328" s="38"/>
      <c r="X328" s="74"/>
      <c r="Y328" s="75"/>
      <c r="Z328" s="75"/>
      <c r="AA328" s="75"/>
      <c r="AB328" s="75"/>
      <c r="AC328" s="38">
        <f t="shared" si="185"/>
        <v>520</v>
      </c>
      <c r="AD328" s="38"/>
      <c r="AE328" s="34">
        <f t="shared" si="186"/>
        <v>520</v>
      </c>
      <c r="AF328" s="319" t="s">
        <v>244</v>
      </c>
    </row>
    <row r="329" spans="1:32" ht="75" customHeight="1" x14ac:dyDescent="0.35">
      <c r="A329" s="4"/>
      <c r="B329" s="69">
        <v>931</v>
      </c>
      <c r="C329" s="114">
        <v>2769</v>
      </c>
      <c r="D329" s="345" t="s">
        <v>362</v>
      </c>
      <c r="E329" s="33">
        <v>11480</v>
      </c>
      <c r="F329" s="33">
        <v>11480</v>
      </c>
      <c r="G329" s="33">
        <f t="shared" si="183"/>
        <v>11980</v>
      </c>
      <c r="H329" s="72">
        <f t="shared" si="175"/>
        <v>500</v>
      </c>
      <c r="I329" s="115">
        <f t="shared" si="176"/>
        <v>0</v>
      </c>
      <c r="J329" s="35">
        <f t="shared" si="184"/>
        <v>500</v>
      </c>
      <c r="K329" s="73">
        <v>430</v>
      </c>
      <c r="L329" s="74"/>
      <c r="M329" s="75"/>
      <c r="N329" s="75">
        <v>70</v>
      </c>
      <c r="O329" s="75"/>
      <c r="P329" s="75"/>
      <c r="Q329" s="75"/>
      <c r="R329" s="38"/>
      <c r="S329" s="38">
        <f t="shared" si="178"/>
        <v>500</v>
      </c>
      <c r="T329" s="75"/>
      <c r="U329" s="34">
        <f t="shared" si="179"/>
        <v>500</v>
      </c>
      <c r="V329" s="133"/>
      <c r="W329" s="51"/>
      <c r="X329" s="74"/>
      <c r="Y329" s="75"/>
      <c r="Z329" s="75"/>
      <c r="AA329" s="75"/>
      <c r="AB329" s="75"/>
      <c r="AC329" s="38">
        <f t="shared" si="185"/>
        <v>0</v>
      </c>
      <c r="AD329" s="38"/>
      <c r="AE329" s="34">
        <f t="shared" si="186"/>
        <v>0</v>
      </c>
      <c r="AF329" s="319"/>
    </row>
    <row r="330" spans="1:32" ht="75" customHeight="1" x14ac:dyDescent="0.35">
      <c r="A330" s="4">
        <v>41</v>
      </c>
      <c r="B330" s="69">
        <v>931</v>
      </c>
      <c r="C330" s="70">
        <v>4120</v>
      </c>
      <c r="D330" s="345" t="s">
        <v>363</v>
      </c>
      <c r="E330" s="33"/>
      <c r="F330" s="33"/>
      <c r="G330" s="33">
        <f t="shared" si="183"/>
        <v>250</v>
      </c>
      <c r="H330" s="72">
        <f t="shared" si="175"/>
        <v>250</v>
      </c>
      <c r="I330" s="115">
        <f t="shared" si="176"/>
        <v>0</v>
      </c>
      <c r="J330" s="35">
        <f t="shared" si="184"/>
        <v>250</v>
      </c>
      <c r="K330" s="73"/>
      <c r="L330" s="74"/>
      <c r="M330" s="75"/>
      <c r="N330" s="75"/>
      <c r="O330" s="75"/>
      <c r="P330" s="75"/>
      <c r="Q330" s="75">
        <v>250</v>
      </c>
      <c r="R330" s="38"/>
      <c r="S330" s="38">
        <f t="shared" si="178"/>
        <v>250</v>
      </c>
      <c r="T330" s="75"/>
      <c r="U330" s="34">
        <f t="shared" si="179"/>
        <v>250</v>
      </c>
      <c r="V330" s="133"/>
      <c r="W330" s="50"/>
      <c r="X330" s="74"/>
      <c r="Y330" s="75"/>
      <c r="Z330" s="75"/>
      <c r="AA330" s="75"/>
      <c r="AB330" s="75"/>
      <c r="AC330" s="38">
        <f t="shared" si="185"/>
        <v>0</v>
      </c>
      <c r="AD330" s="38"/>
      <c r="AE330" s="34">
        <f t="shared" si="186"/>
        <v>0</v>
      </c>
      <c r="AF330" s="319" t="s">
        <v>102</v>
      </c>
    </row>
    <row r="331" spans="1:32" ht="75" customHeight="1" thickBot="1" x14ac:dyDescent="0.4">
      <c r="A331" s="4">
        <v>42</v>
      </c>
      <c r="B331" s="69">
        <v>931</v>
      </c>
      <c r="C331" s="70">
        <v>4088</v>
      </c>
      <c r="D331" s="345" t="s">
        <v>364</v>
      </c>
      <c r="E331" s="33"/>
      <c r="F331" s="33"/>
      <c r="G331" s="33">
        <f t="shared" si="183"/>
        <v>4800</v>
      </c>
      <c r="H331" s="72">
        <f t="shared" si="175"/>
        <v>4800</v>
      </c>
      <c r="I331" s="115">
        <f t="shared" si="176"/>
        <v>0</v>
      </c>
      <c r="J331" s="35">
        <f t="shared" si="184"/>
        <v>4800</v>
      </c>
      <c r="K331" s="73"/>
      <c r="L331" s="74"/>
      <c r="M331" s="75"/>
      <c r="N331" s="75"/>
      <c r="O331" s="75"/>
      <c r="P331" s="75"/>
      <c r="Q331" s="75"/>
      <c r="R331" s="38">
        <v>4800</v>
      </c>
      <c r="S331" s="38">
        <f t="shared" si="178"/>
        <v>0</v>
      </c>
      <c r="T331" s="75"/>
      <c r="U331" s="34">
        <f>SUM(R331:T331)</f>
        <v>4800</v>
      </c>
      <c r="V331" s="133"/>
      <c r="W331" s="91"/>
      <c r="X331" s="74"/>
      <c r="Y331" s="75"/>
      <c r="Z331" s="75"/>
      <c r="AA331" s="75"/>
      <c r="AB331" s="75"/>
      <c r="AC331" s="38">
        <f t="shared" si="185"/>
        <v>0</v>
      </c>
      <c r="AD331" s="38"/>
      <c r="AE331" s="34">
        <f t="shared" si="181"/>
        <v>0</v>
      </c>
      <c r="AF331" s="319"/>
    </row>
    <row r="332" spans="1:32" ht="50.1" customHeight="1" thickBot="1" x14ac:dyDescent="0.4">
      <c r="A332" s="4"/>
      <c r="B332" s="54" t="s">
        <v>365</v>
      </c>
      <c r="C332" s="54"/>
      <c r="D332" s="55"/>
      <c r="E332" s="56">
        <f>SUBTOTAL(9,E298:E331)</f>
        <v>21350</v>
      </c>
      <c r="F332" s="56">
        <f>SUBTOTAL(9,F298:F331)</f>
        <v>16923</v>
      </c>
      <c r="G332" s="56">
        <f>SUBTOTAL(9,G298:G331)</f>
        <v>49831</v>
      </c>
      <c r="H332" s="58">
        <f>SUBTOTAL(9,H293:H331)</f>
        <v>20738</v>
      </c>
      <c r="I332" s="56">
        <f t="shared" ref="I332:Q332" si="187">SUBTOTAL(9,I298:I331)</f>
        <v>14005</v>
      </c>
      <c r="J332" s="57">
        <f t="shared" si="187"/>
        <v>32908</v>
      </c>
      <c r="K332" s="56">
        <f t="shared" si="187"/>
        <v>8783</v>
      </c>
      <c r="L332" s="56">
        <f t="shared" si="187"/>
        <v>0</v>
      </c>
      <c r="M332" s="56">
        <f t="shared" si="187"/>
        <v>0</v>
      </c>
      <c r="N332" s="56">
        <f t="shared" si="187"/>
        <v>70</v>
      </c>
      <c r="O332" s="56">
        <f t="shared" si="187"/>
        <v>0</v>
      </c>
      <c r="P332" s="56">
        <f t="shared" si="187"/>
        <v>0</v>
      </c>
      <c r="Q332" s="56">
        <f t="shared" si="187"/>
        <v>250</v>
      </c>
      <c r="R332" s="56">
        <f>SUBTOTAL(9,R293:R331)</f>
        <v>9800</v>
      </c>
      <c r="S332" s="56">
        <f t="shared" ref="S332:AE332" si="188">SUBTOTAL(9,S298:S331)</f>
        <v>9103</v>
      </c>
      <c r="T332" s="56">
        <f t="shared" si="188"/>
        <v>0</v>
      </c>
      <c r="U332" s="56">
        <f t="shared" si="188"/>
        <v>18903</v>
      </c>
      <c r="V332" s="56">
        <f t="shared" si="188"/>
        <v>14005</v>
      </c>
      <c r="W332" s="56">
        <f t="shared" si="188"/>
        <v>0</v>
      </c>
      <c r="X332" s="56">
        <f t="shared" si="188"/>
        <v>0</v>
      </c>
      <c r="Y332" s="56">
        <f t="shared" si="188"/>
        <v>0</v>
      </c>
      <c r="Z332" s="56">
        <f t="shared" si="188"/>
        <v>0</v>
      </c>
      <c r="AA332" s="56">
        <f t="shared" si="188"/>
        <v>0</v>
      </c>
      <c r="AB332" s="56">
        <f t="shared" si="188"/>
        <v>0</v>
      </c>
      <c r="AC332" s="56">
        <f t="shared" si="188"/>
        <v>14005</v>
      </c>
      <c r="AD332" s="56">
        <f t="shared" si="188"/>
        <v>0</v>
      </c>
      <c r="AE332" s="58">
        <f t="shared" si="188"/>
        <v>14005</v>
      </c>
      <c r="AF332" s="348"/>
    </row>
    <row r="333" spans="1:32" ht="50.1" hidden="1" customHeight="1" x14ac:dyDescent="0.4">
      <c r="A333" s="4"/>
      <c r="B333" s="29">
        <v>935</v>
      </c>
      <c r="C333" s="30"/>
      <c r="D333" s="332"/>
      <c r="E333" s="60"/>
      <c r="F333" s="60"/>
      <c r="G333" s="60">
        <f>J333+F333</f>
        <v>0</v>
      </c>
      <c r="H333" s="34">
        <f>U333</f>
        <v>0</v>
      </c>
      <c r="I333" s="153">
        <f>AE333</f>
        <v>0</v>
      </c>
      <c r="J333" s="35">
        <f>SUM(H333:I333)</f>
        <v>0</v>
      </c>
      <c r="K333" s="36"/>
      <c r="L333" s="37"/>
      <c r="M333" s="38"/>
      <c r="N333" s="38"/>
      <c r="O333" s="38"/>
      <c r="P333" s="38"/>
      <c r="Q333" s="38"/>
      <c r="R333" s="38"/>
      <c r="S333" s="38">
        <f>SUM(K333:Q333)</f>
        <v>0</v>
      </c>
      <c r="T333" s="38"/>
      <c r="U333" s="39">
        <f>SUM(S333:T333)</f>
        <v>0</v>
      </c>
      <c r="V333" s="36"/>
      <c r="W333" s="37"/>
      <c r="X333" s="38"/>
      <c r="Y333" s="38"/>
      <c r="Z333" s="38"/>
      <c r="AA333" s="38"/>
      <c r="AB333" s="38"/>
      <c r="AC333" s="38">
        <f>SUM(V333:AB333)</f>
        <v>0</v>
      </c>
      <c r="AD333" s="38"/>
      <c r="AE333" s="34">
        <f>SUM(AC333:AD333)</f>
        <v>0</v>
      </c>
      <c r="AF333" s="65"/>
    </row>
    <row r="334" spans="1:32" ht="50.1" hidden="1" customHeight="1" x14ac:dyDescent="0.4">
      <c r="A334" s="4"/>
      <c r="B334" s="29">
        <v>935</v>
      </c>
      <c r="C334" s="30"/>
      <c r="D334" s="332"/>
      <c r="E334" s="60"/>
      <c r="F334" s="60"/>
      <c r="G334" s="60">
        <f>J334+F334</f>
        <v>0</v>
      </c>
      <c r="H334" s="34">
        <f>U334</f>
        <v>0</v>
      </c>
      <c r="I334" s="153">
        <f>AE334</f>
        <v>0</v>
      </c>
      <c r="J334" s="35">
        <f>SUM(H334:I334)</f>
        <v>0</v>
      </c>
      <c r="K334" s="36"/>
      <c r="L334" s="37"/>
      <c r="M334" s="38"/>
      <c r="N334" s="38"/>
      <c r="O334" s="38"/>
      <c r="P334" s="38"/>
      <c r="Q334" s="38"/>
      <c r="R334" s="38"/>
      <c r="S334" s="38">
        <f>SUM(K334:Q334)</f>
        <v>0</v>
      </c>
      <c r="T334" s="38"/>
      <c r="U334" s="39">
        <f>SUM(S334:T334)</f>
        <v>0</v>
      </c>
      <c r="V334" s="36"/>
      <c r="W334" s="37"/>
      <c r="X334" s="38"/>
      <c r="Y334" s="38"/>
      <c r="Z334" s="38"/>
      <c r="AA334" s="38"/>
      <c r="AB334" s="38"/>
      <c r="AC334" s="38">
        <f>SUM(V334:AB334)</f>
        <v>0</v>
      </c>
      <c r="AD334" s="38"/>
      <c r="AE334" s="34">
        <f>SUM(AC334:AD334)</f>
        <v>0</v>
      </c>
      <c r="AF334" s="65"/>
    </row>
    <row r="335" spans="1:32" ht="50.1" hidden="1" customHeight="1" x14ac:dyDescent="0.4">
      <c r="A335" s="4"/>
      <c r="B335" s="29">
        <v>935</v>
      </c>
      <c r="C335" s="30"/>
      <c r="D335" s="332"/>
      <c r="E335" s="60"/>
      <c r="F335" s="60"/>
      <c r="G335" s="60">
        <f>J335+F335</f>
        <v>0</v>
      </c>
      <c r="H335" s="34">
        <f>U335</f>
        <v>0</v>
      </c>
      <c r="I335" s="153">
        <f>AE335</f>
        <v>0</v>
      </c>
      <c r="J335" s="35">
        <f>SUM(H335:I335)</f>
        <v>0</v>
      </c>
      <c r="K335" s="36"/>
      <c r="L335" s="37"/>
      <c r="M335" s="38"/>
      <c r="N335" s="38"/>
      <c r="O335" s="38"/>
      <c r="P335" s="38"/>
      <c r="Q335" s="38"/>
      <c r="R335" s="38"/>
      <c r="S335" s="38">
        <f>SUM(K335:Q335)</f>
        <v>0</v>
      </c>
      <c r="T335" s="38"/>
      <c r="U335" s="39">
        <f>SUM(S335:T335)</f>
        <v>0</v>
      </c>
      <c r="V335" s="36"/>
      <c r="W335" s="37"/>
      <c r="X335" s="38"/>
      <c r="Y335" s="38"/>
      <c r="Z335" s="38"/>
      <c r="AA335" s="38"/>
      <c r="AB335" s="38"/>
      <c r="AC335" s="38">
        <f>SUM(V335:AB335)</f>
        <v>0</v>
      </c>
      <c r="AD335" s="38"/>
      <c r="AE335" s="34">
        <f>SUM(AC335:AD335)</f>
        <v>0</v>
      </c>
      <c r="AF335" s="65"/>
    </row>
    <row r="336" spans="1:32" ht="50.1" hidden="1" customHeight="1" x14ac:dyDescent="0.4">
      <c r="A336" s="4"/>
      <c r="B336" s="29">
        <v>935</v>
      </c>
      <c r="C336" s="30"/>
      <c r="D336" s="332"/>
      <c r="E336" s="60"/>
      <c r="F336" s="60"/>
      <c r="G336" s="60">
        <f>J336+F336</f>
        <v>0</v>
      </c>
      <c r="H336" s="34">
        <f>U336</f>
        <v>0</v>
      </c>
      <c r="I336" s="153">
        <f>AE336</f>
        <v>0</v>
      </c>
      <c r="J336" s="35">
        <f>SUM(H336:I336)</f>
        <v>0</v>
      </c>
      <c r="K336" s="36"/>
      <c r="L336" s="37"/>
      <c r="M336" s="38"/>
      <c r="N336" s="38"/>
      <c r="O336" s="38"/>
      <c r="P336" s="38"/>
      <c r="Q336" s="38"/>
      <c r="R336" s="38"/>
      <c r="S336" s="38">
        <f>SUM(K336:Q336)</f>
        <v>0</v>
      </c>
      <c r="T336" s="38"/>
      <c r="U336" s="39">
        <f>SUM(S336:T336)</f>
        <v>0</v>
      </c>
      <c r="V336" s="36"/>
      <c r="W336" s="37"/>
      <c r="X336" s="38"/>
      <c r="Y336" s="38"/>
      <c r="Z336" s="38"/>
      <c r="AA336" s="38"/>
      <c r="AB336" s="38"/>
      <c r="AC336" s="38">
        <f>SUM(V336:AB336)</f>
        <v>0</v>
      </c>
      <c r="AD336" s="38"/>
      <c r="AE336" s="34">
        <f>SUM(AC336:AD336)</f>
        <v>0</v>
      </c>
      <c r="AF336" s="65"/>
    </row>
    <row r="337" spans="1:32" ht="50.1" hidden="1" customHeight="1" thickBot="1" x14ac:dyDescent="0.4">
      <c r="A337" s="4"/>
      <c r="B337" s="29">
        <v>935</v>
      </c>
      <c r="C337" s="30"/>
      <c r="D337" s="332"/>
      <c r="E337" s="60"/>
      <c r="F337" s="60"/>
      <c r="G337" s="60">
        <f>J337+F337</f>
        <v>0</v>
      </c>
      <c r="H337" s="34">
        <f>U337</f>
        <v>0</v>
      </c>
      <c r="I337" s="153">
        <f>AE337</f>
        <v>0</v>
      </c>
      <c r="J337" s="35">
        <f>SUM(H337:I337)</f>
        <v>0</v>
      </c>
      <c r="K337" s="36"/>
      <c r="L337" s="37"/>
      <c r="M337" s="38"/>
      <c r="N337" s="38"/>
      <c r="O337" s="38"/>
      <c r="P337" s="38"/>
      <c r="Q337" s="38"/>
      <c r="R337" s="38"/>
      <c r="S337" s="38">
        <f>SUM(K337:Q337)</f>
        <v>0</v>
      </c>
      <c r="T337" s="38"/>
      <c r="U337" s="39">
        <f>SUM(S337:T337)</f>
        <v>0</v>
      </c>
      <c r="V337" s="36"/>
      <c r="W337" s="37"/>
      <c r="X337" s="38"/>
      <c r="Y337" s="38"/>
      <c r="Z337" s="38"/>
      <c r="AA337" s="38"/>
      <c r="AB337" s="38"/>
      <c r="AC337" s="38">
        <f>SUM(V337:AB337)</f>
        <v>0</v>
      </c>
      <c r="AD337" s="38"/>
      <c r="AE337" s="34">
        <f>SUM(AC337:AD337)</f>
        <v>0</v>
      </c>
      <c r="AF337" s="65"/>
    </row>
    <row r="338" spans="1:32" ht="50.1" hidden="1" customHeight="1" thickBot="1" x14ac:dyDescent="0.4">
      <c r="A338" s="4"/>
      <c r="B338" s="54" t="s">
        <v>366</v>
      </c>
      <c r="C338" s="54"/>
      <c r="D338" s="55"/>
      <c r="E338" s="56">
        <f t="shared" ref="E338:AE338" si="189">SUBTOTAL(9,E333:E337)</f>
        <v>0</v>
      </c>
      <c r="F338" s="56">
        <f t="shared" si="189"/>
        <v>0</v>
      </c>
      <c r="G338" s="56">
        <f t="shared" si="189"/>
        <v>0</v>
      </c>
      <c r="H338" s="56">
        <f t="shared" si="189"/>
        <v>0</v>
      </c>
      <c r="I338" s="56">
        <f t="shared" si="189"/>
        <v>0</v>
      </c>
      <c r="J338" s="56">
        <f t="shared" si="189"/>
        <v>0</v>
      </c>
      <c r="K338" s="56">
        <f t="shared" si="189"/>
        <v>0</v>
      </c>
      <c r="L338" s="56">
        <f t="shared" si="189"/>
        <v>0</v>
      </c>
      <c r="M338" s="56">
        <f t="shared" si="189"/>
        <v>0</v>
      </c>
      <c r="N338" s="56">
        <f t="shared" si="189"/>
        <v>0</v>
      </c>
      <c r="O338" s="56">
        <f t="shared" si="189"/>
        <v>0</v>
      </c>
      <c r="P338" s="56">
        <f t="shared" si="189"/>
        <v>0</v>
      </c>
      <c r="Q338" s="56">
        <f t="shared" si="189"/>
        <v>0</v>
      </c>
      <c r="R338" s="56">
        <f t="shared" si="189"/>
        <v>0</v>
      </c>
      <c r="S338" s="56">
        <f t="shared" si="189"/>
        <v>0</v>
      </c>
      <c r="T338" s="56">
        <f t="shared" si="189"/>
        <v>0</v>
      </c>
      <c r="U338" s="56">
        <f t="shared" si="189"/>
        <v>0</v>
      </c>
      <c r="V338" s="56">
        <f t="shared" si="189"/>
        <v>0</v>
      </c>
      <c r="W338" s="56">
        <f t="shared" si="189"/>
        <v>0</v>
      </c>
      <c r="X338" s="56">
        <f t="shared" si="189"/>
        <v>0</v>
      </c>
      <c r="Y338" s="56">
        <f t="shared" si="189"/>
        <v>0</v>
      </c>
      <c r="Z338" s="56">
        <f t="shared" si="189"/>
        <v>0</v>
      </c>
      <c r="AA338" s="56">
        <f t="shared" si="189"/>
        <v>0</v>
      </c>
      <c r="AB338" s="56">
        <f t="shared" si="189"/>
        <v>0</v>
      </c>
      <c r="AC338" s="56">
        <f t="shared" si="189"/>
        <v>0</v>
      </c>
      <c r="AD338" s="56">
        <f t="shared" si="189"/>
        <v>0</v>
      </c>
      <c r="AE338" s="56">
        <f t="shared" si="189"/>
        <v>0</v>
      </c>
      <c r="AF338" s="113"/>
    </row>
    <row r="339" spans="1:32" ht="50.1" hidden="1" customHeight="1" thickBot="1" x14ac:dyDescent="0.4">
      <c r="A339" s="4"/>
      <c r="B339" s="29">
        <v>999</v>
      </c>
      <c r="C339" s="30"/>
      <c r="D339" s="332"/>
      <c r="E339" s="60"/>
      <c r="F339" s="60"/>
      <c r="G339" s="60">
        <f>J339+F339</f>
        <v>0</v>
      </c>
      <c r="H339" s="34">
        <f>U339</f>
        <v>0</v>
      </c>
      <c r="I339" s="153">
        <f>AE339</f>
        <v>0</v>
      </c>
      <c r="J339" s="35">
        <f>SUM(H339:I339)</f>
        <v>0</v>
      </c>
      <c r="K339" s="36"/>
      <c r="L339" s="37"/>
      <c r="M339" s="38"/>
      <c r="N339" s="38"/>
      <c r="O339" s="38"/>
      <c r="P339" s="38"/>
      <c r="Q339" s="38"/>
      <c r="R339" s="38"/>
      <c r="S339" s="38">
        <f>SUM(K339:Q339)</f>
        <v>0</v>
      </c>
      <c r="T339" s="38"/>
      <c r="U339" s="39">
        <f>SUM(R339:S339)</f>
        <v>0</v>
      </c>
      <c r="V339" s="36"/>
      <c r="W339" s="37"/>
      <c r="X339" s="38"/>
      <c r="Y339" s="38"/>
      <c r="Z339" s="38"/>
      <c r="AA339" s="38"/>
      <c r="AB339" s="38"/>
      <c r="AC339" s="38">
        <f>SUM(V339:AB339)</f>
        <v>0</v>
      </c>
      <c r="AD339" s="38"/>
      <c r="AE339" s="34">
        <f>SUM(AC339:AD339)</f>
        <v>0</v>
      </c>
      <c r="AF339" s="65"/>
    </row>
    <row r="340" spans="1:32" ht="50.1" hidden="1" customHeight="1" thickBot="1" x14ac:dyDescent="0.4">
      <c r="A340" s="349"/>
      <c r="B340" s="54" t="s">
        <v>367</v>
      </c>
      <c r="C340" s="54"/>
      <c r="D340" s="55"/>
      <c r="E340" s="56">
        <f t="shared" ref="E340:Q340" si="190">SUBTOTAL(9,E339:E339)</f>
        <v>0</v>
      </c>
      <c r="F340" s="56">
        <f t="shared" si="190"/>
        <v>0</v>
      </c>
      <c r="G340" s="56">
        <f t="shared" si="190"/>
        <v>0</v>
      </c>
      <c r="H340" s="58">
        <f t="shared" si="190"/>
        <v>0</v>
      </c>
      <c r="I340" s="56">
        <f t="shared" si="190"/>
        <v>0</v>
      </c>
      <c r="J340" s="57">
        <f t="shared" si="190"/>
        <v>0</v>
      </c>
      <c r="K340" s="56">
        <f t="shared" si="190"/>
        <v>0</v>
      </c>
      <c r="L340" s="56"/>
      <c r="M340" s="56">
        <f t="shared" si="190"/>
        <v>0</v>
      </c>
      <c r="N340" s="56">
        <f t="shared" si="190"/>
        <v>0</v>
      </c>
      <c r="O340" s="56">
        <f t="shared" si="190"/>
        <v>0</v>
      </c>
      <c r="P340" s="56">
        <f t="shared" si="190"/>
        <v>0</v>
      </c>
      <c r="Q340" s="56">
        <f t="shared" si="190"/>
        <v>0</v>
      </c>
      <c r="R340" s="56">
        <f>SUBTOTAL(9,R338:R339)</f>
        <v>0</v>
      </c>
      <c r="S340" s="56">
        <f>SUBTOTAL(9,S339:S339)</f>
        <v>0</v>
      </c>
      <c r="T340" s="56">
        <f>SUBTOTAL(9,T339:T339)</f>
        <v>0</v>
      </c>
      <c r="U340" s="56">
        <f>SUBTOTAL(9,U339:U339)</f>
        <v>0</v>
      </c>
      <c r="V340" s="56">
        <f>SUBTOTAL(9,V300:V339)</f>
        <v>12505</v>
      </c>
      <c r="W340" s="56"/>
      <c r="X340" s="56">
        <f t="shared" ref="X340:AC340" si="191">SUBTOTAL(9,X300:X339)</f>
        <v>0</v>
      </c>
      <c r="Y340" s="56">
        <f t="shared" si="191"/>
        <v>0</v>
      </c>
      <c r="Z340" s="56">
        <f t="shared" si="191"/>
        <v>0</v>
      </c>
      <c r="AA340" s="56">
        <f t="shared" si="191"/>
        <v>0</v>
      </c>
      <c r="AB340" s="56">
        <f t="shared" si="191"/>
        <v>0</v>
      </c>
      <c r="AC340" s="56">
        <f t="shared" si="191"/>
        <v>12505</v>
      </c>
      <c r="AD340" s="56">
        <f>SUBTOTAL(9,AD339:AD339)</f>
        <v>0</v>
      </c>
      <c r="AE340" s="58">
        <f>SUBTOTAL(9,AE339:AE339)</f>
        <v>0</v>
      </c>
      <c r="AF340" s="113"/>
    </row>
    <row r="341" spans="1:32" ht="50.1" customHeight="1" x14ac:dyDescent="0.35">
      <c r="A341" s="350"/>
      <c r="B341" s="351" t="s">
        <v>368</v>
      </c>
      <c r="C341" s="352"/>
      <c r="D341" s="353"/>
      <c r="E341" s="354">
        <f t="shared" ref="E341:AE341" si="192">SUBTOTAL(9,E5:E340)</f>
        <v>467860</v>
      </c>
      <c r="F341" s="355">
        <f t="shared" si="192"/>
        <v>329632.21299999999</v>
      </c>
      <c r="G341" s="354">
        <f t="shared" si="192"/>
        <v>687964.21299999999</v>
      </c>
      <c r="H341" s="356">
        <f t="shared" si="192"/>
        <v>220225</v>
      </c>
      <c r="I341" s="354">
        <f t="shared" si="192"/>
        <v>138107</v>
      </c>
      <c r="J341" s="355">
        <f t="shared" si="192"/>
        <v>358332</v>
      </c>
      <c r="K341" s="354">
        <f t="shared" si="192"/>
        <v>75892</v>
      </c>
      <c r="L341" s="354">
        <f t="shared" si="192"/>
        <v>19000</v>
      </c>
      <c r="M341" s="354">
        <f t="shared" si="192"/>
        <v>25448</v>
      </c>
      <c r="N341" s="354">
        <f t="shared" si="192"/>
        <v>11370</v>
      </c>
      <c r="O341" s="354">
        <f t="shared" si="192"/>
        <v>0</v>
      </c>
      <c r="P341" s="354">
        <f t="shared" si="192"/>
        <v>5500</v>
      </c>
      <c r="Q341" s="354">
        <f t="shared" si="192"/>
        <v>17098</v>
      </c>
      <c r="R341" s="354">
        <f t="shared" si="192"/>
        <v>52065</v>
      </c>
      <c r="S341" s="354">
        <f t="shared" si="192"/>
        <v>154308</v>
      </c>
      <c r="T341" s="354">
        <f t="shared" si="192"/>
        <v>13852</v>
      </c>
      <c r="U341" s="354">
        <f t="shared" si="192"/>
        <v>220225</v>
      </c>
      <c r="V341" s="354">
        <f t="shared" si="192"/>
        <v>69319</v>
      </c>
      <c r="W341" s="354">
        <f t="shared" si="192"/>
        <v>7900</v>
      </c>
      <c r="X341" s="354">
        <f t="shared" si="192"/>
        <v>56820</v>
      </c>
      <c r="Y341" s="354">
        <f t="shared" si="192"/>
        <v>1368</v>
      </c>
      <c r="Z341" s="354">
        <f t="shared" si="192"/>
        <v>0</v>
      </c>
      <c r="AA341" s="354">
        <f t="shared" si="192"/>
        <v>0</v>
      </c>
      <c r="AB341" s="354">
        <f t="shared" si="192"/>
        <v>2700</v>
      </c>
      <c r="AC341" s="354">
        <f t="shared" si="192"/>
        <v>138107</v>
      </c>
      <c r="AD341" s="354">
        <f t="shared" si="192"/>
        <v>0</v>
      </c>
      <c r="AE341" s="357">
        <f t="shared" si="192"/>
        <v>138107</v>
      </c>
      <c r="AF341" s="53"/>
    </row>
    <row r="342" spans="1:32" ht="50.1" customHeight="1" x14ac:dyDescent="0.35">
      <c r="B342" s="358"/>
      <c r="C342" s="359"/>
      <c r="D342" s="354" t="s">
        <v>369</v>
      </c>
      <c r="E342" s="354"/>
      <c r="F342" s="354"/>
      <c r="G342" s="354"/>
      <c r="H342" s="354"/>
      <c r="I342" s="354"/>
      <c r="J342" s="354"/>
      <c r="K342" s="354">
        <v>65000</v>
      </c>
      <c r="L342" s="354">
        <v>19000</v>
      </c>
      <c r="M342" s="354">
        <v>22000</v>
      </c>
      <c r="N342" s="354">
        <v>9000</v>
      </c>
      <c r="O342" s="354">
        <v>0</v>
      </c>
      <c r="P342" s="354">
        <v>5500</v>
      </c>
      <c r="Q342" s="354">
        <v>3500</v>
      </c>
      <c r="R342" s="354">
        <v>38000</v>
      </c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</row>
    <row r="343" spans="1:32" ht="50.1" customHeight="1" x14ac:dyDescent="0.35">
      <c r="B343" s="358"/>
      <c r="C343" s="359"/>
      <c r="D343" s="354" t="s">
        <v>370</v>
      </c>
      <c r="E343" s="354"/>
      <c r="F343" s="354"/>
      <c r="G343" s="354"/>
      <c r="H343" s="354"/>
      <c r="I343" s="354"/>
      <c r="J343" s="354"/>
      <c r="K343" s="354">
        <v>10892</v>
      </c>
      <c r="L343" s="354">
        <v>0</v>
      </c>
      <c r="M343" s="354">
        <v>3448</v>
      </c>
      <c r="N343" s="354">
        <v>2370</v>
      </c>
      <c r="O343" s="354">
        <v>0</v>
      </c>
      <c r="P343" s="354">
        <v>0</v>
      </c>
      <c r="Q343" s="354">
        <v>13598</v>
      </c>
      <c r="R343" s="354">
        <v>14065</v>
      </c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</row>
    <row r="344" spans="1:32" ht="41.25" customHeight="1" x14ac:dyDescent="0.35">
      <c r="B344" s="358"/>
      <c r="C344" s="359"/>
      <c r="D344" s="354" t="s">
        <v>371</v>
      </c>
      <c r="E344" s="354"/>
      <c r="F344" s="354"/>
      <c r="G344" s="354"/>
      <c r="H344" s="354"/>
      <c r="I344" s="354"/>
      <c r="J344" s="354"/>
      <c r="K344" s="354">
        <f>K341-K342-K343</f>
        <v>0</v>
      </c>
      <c r="L344" s="354">
        <f t="shared" ref="L344:R344" si="193">L341-L342-L343</f>
        <v>0</v>
      </c>
      <c r="M344" s="354">
        <f t="shared" si="193"/>
        <v>0</v>
      </c>
      <c r="N344" s="354">
        <f t="shared" si="193"/>
        <v>0</v>
      </c>
      <c r="O344" s="354">
        <f t="shared" si="193"/>
        <v>0</v>
      </c>
      <c r="P344" s="354">
        <f t="shared" si="193"/>
        <v>0</v>
      </c>
      <c r="Q344" s="354">
        <f t="shared" si="193"/>
        <v>0</v>
      </c>
      <c r="R344" s="354">
        <f t="shared" si="193"/>
        <v>0</v>
      </c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</row>
    <row r="345" spans="1:32" ht="24.95" customHeight="1" x14ac:dyDescent="0.35">
      <c r="B345" s="358"/>
      <c r="C345" s="359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</row>
    <row r="346" spans="1:32" ht="24.95" customHeight="1" x14ac:dyDescent="0.35">
      <c r="B346" s="358"/>
      <c r="C346" s="359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</row>
    <row r="347" spans="1:32" ht="24.95" customHeight="1" x14ac:dyDescent="0.35">
      <c r="B347" s="358"/>
      <c r="C347" s="359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</row>
    <row r="348" spans="1:32" ht="24.95" customHeight="1" x14ac:dyDescent="0.35">
      <c r="B348" s="358"/>
      <c r="C348" s="359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</row>
    <row r="349" spans="1:32" ht="24.95" customHeight="1" x14ac:dyDescent="0.35">
      <c r="B349" s="358"/>
      <c r="C349" s="359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</row>
    <row r="350" spans="1:32" ht="24.95" customHeight="1" x14ac:dyDescent="0.35">
      <c r="B350" s="358"/>
      <c r="C350" s="359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</row>
    <row r="351" spans="1:32" ht="24.95" customHeight="1" x14ac:dyDescent="0.35">
      <c r="B351" s="358"/>
      <c r="C351" s="359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</row>
    <row r="352" spans="1:32" ht="24.95" customHeight="1" x14ac:dyDescent="0.35">
      <c r="B352" s="358"/>
      <c r="C352" s="359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</row>
    <row r="353" spans="2:32" ht="24.95" customHeight="1" x14ac:dyDescent="0.35">
      <c r="B353" s="358"/>
      <c r="C353" s="359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</row>
    <row r="354" spans="2:32" ht="24.95" customHeight="1" x14ac:dyDescent="0.35">
      <c r="B354" s="358"/>
      <c r="C354" s="359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</row>
    <row r="355" spans="2:32" ht="24.95" customHeight="1" x14ac:dyDescent="0.35">
      <c r="B355" s="358"/>
      <c r="C355" s="359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</row>
    <row r="356" spans="2:32" ht="24.95" customHeight="1" x14ac:dyDescent="0.35">
      <c r="B356" s="358"/>
      <c r="C356" s="359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</row>
    <row r="357" spans="2:32" ht="24.95" customHeight="1" x14ac:dyDescent="0.35">
      <c r="B357" s="358"/>
      <c r="C357" s="359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</row>
    <row r="358" spans="2:32" ht="24.95" customHeight="1" x14ac:dyDescent="0.35">
      <c r="B358" s="358"/>
      <c r="C358" s="359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</row>
    <row r="359" spans="2:32" ht="24.95" customHeight="1" x14ac:dyDescent="0.35">
      <c r="B359" s="358"/>
      <c r="C359" s="359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</row>
    <row r="360" spans="2:32" ht="24.95" customHeight="1" x14ac:dyDescent="0.35">
      <c r="B360" s="358"/>
      <c r="C360" s="359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</row>
    <row r="361" spans="2:32" ht="24.95" customHeight="1" x14ac:dyDescent="0.35">
      <c r="B361" s="358"/>
      <c r="C361" s="359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</row>
    <row r="362" spans="2:32" ht="24.95" customHeight="1" x14ac:dyDescent="0.35">
      <c r="B362" s="358"/>
      <c r="C362" s="359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</row>
    <row r="363" spans="2:32" ht="24.95" customHeight="1" x14ac:dyDescent="0.35">
      <c r="B363" s="358"/>
      <c r="C363" s="359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</row>
    <row r="364" spans="2:32" ht="24.95" customHeight="1" x14ac:dyDescent="0.35">
      <c r="B364" s="358"/>
      <c r="C364" s="359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</row>
    <row r="365" spans="2:32" ht="24.95" customHeight="1" x14ac:dyDescent="0.35">
      <c r="B365" s="358"/>
      <c r="C365" s="359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</row>
    <row r="366" spans="2:32" ht="24.95" customHeight="1" x14ac:dyDescent="0.35">
      <c r="B366" s="358"/>
      <c r="C366" s="359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</row>
    <row r="367" spans="2:32" ht="24.95" customHeight="1" x14ac:dyDescent="0.35">
      <c r="B367" s="358"/>
      <c r="C367" s="359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</row>
    <row r="368" spans="2:32" ht="24.95" customHeight="1" x14ac:dyDescent="0.35">
      <c r="B368" s="358"/>
      <c r="C368" s="359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</row>
    <row r="369" spans="2:32" x14ac:dyDescent="0.35">
      <c r="B369" s="358"/>
      <c r="C369" s="359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</row>
  </sheetData>
  <autoFilter ref="B3:AF344">
    <filterColumn colId="6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</autoFilter>
  <mergeCells count="29">
    <mergeCell ref="B341:D341"/>
    <mergeCell ref="B250:D250"/>
    <mergeCell ref="B271:D271"/>
    <mergeCell ref="B289:D289"/>
    <mergeCell ref="B332:D332"/>
    <mergeCell ref="B338:D338"/>
    <mergeCell ref="B340:D340"/>
    <mergeCell ref="B118:D118"/>
    <mergeCell ref="B154:D154"/>
    <mergeCell ref="B189:D189"/>
    <mergeCell ref="B194:D194"/>
    <mergeCell ref="B202:D202"/>
    <mergeCell ref="B233:D233"/>
    <mergeCell ref="B7:D7"/>
    <mergeCell ref="B18:D18"/>
    <mergeCell ref="B26:D26"/>
    <mergeCell ref="B64:D64"/>
    <mergeCell ref="B93:D93"/>
    <mergeCell ref="B102:D102"/>
    <mergeCell ref="B1:AF1"/>
    <mergeCell ref="B3:B4"/>
    <mergeCell ref="C3:C4"/>
    <mergeCell ref="F3:F4"/>
    <mergeCell ref="G3:G4"/>
    <mergeCell ref="H3:I3"/>
    <mergeCell ref="J3:J4"/>
    <mergeCell ref="K3:U3"/>
    <mergeCell ref="V3:AE3"/>
    <mergeCell ref="AF3:AF4"/>
  </mergeCells>
  <pageMargins left="0.23622047244094491" right="0.23622047244094491" top="0.74803149606299213" bottom="0.74803149606299213" header="0.31496062992125984" footer="0.31496062992125984"/>
  <pageSetup paperSize="9" scale="31" fitToHeight="0" orientation="landscape" r:id="rId1"/>
  <headerFooter alignWithMargins="0">
    <oddFooter>עמוד 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04953887E23A5F47B95227BBABF774FB" ma:contentTypeVersion="2" ma:contentTypeDescription="צור מסמך חדש." ma:contentTypeScope="" ma:versionID="7e7a471c8d5aeadf93569393a13fc14d">
  <xsd:schema xmlns:xsd="http://www.w3.org/2001/XMLSchema" xmlns:xs="http://www.w3.org/2001/XMLSchema" xmlns:p="http://schemas.microsoft.com/office/2006/metadata/properties" xmlns:ns1="http://schemas.microsoft.com/sharepoint/v3" xmlns:ns2="dd6699a1-9858-4bae-a4e4-db09dfcb2b2b" targetNamespace="http://schemas.microsoft.com/office/2006/metadata/properties" ma:root="true" ma:fieldsID="c3008766b9e9ba43cad0dc4fa450a134" ns1:_="" ns2:_="">
    <xsd:import namespace="http://schemas.microsoft.com/sharepoint/v3"/>
    <xsd:import namespace="dd6699a1-9858-4bae-a4e4-db09dfcb2b2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699a1-9858-4bae-a4e4-db09dfcb2b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5BF98E-747F-4F7B-9004-3A63AEB80A8B}"/>
</file>

<file path=customXml/itemProps2.xml><?xml version="1.0" encoding="utf-8"?>
<ds:datastoreItem xmlns:ds="http://schemas.openxmlformats.org/officeDocument/2006/customXml" ds:itemID="{6E3D19F6-7C47-4EE6-8FC9-AB69C550CF87}"/>
</file>

<file path=customXml/itemProps3.xml><?xml version="1.0" encoding="utf-8"?>
<ds:datastoreItem xmlns:ds="http://schemas.openxmlformats.org/officeDocument/2006/customXml" ds:itemID="{6A9C6A09-32EE-4BE0-AFA2-02B578F450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תקציב 2018-2019 </vt:lpstr>
      <vt:lpstr>'תקציב 2018-2019 '!WPrint_Area_W</vt:lpstr>
      <vt:lpstr>'תקציב 2018-2019 '!WPrint_TitlesW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פיתוח 2018</dc:title>
  <dc:creator>עדנה פאר</dc:creator>
  <cp:lastModifiedBy>עדנה פאר</cp:lastModifiedBy>
  <dcterms:created xsi:type="dcterms:W3CDTF">2018-01-04T11:12:02Z</dcterms:created>
  <dcterms:modified xsi:type="dcterms:W3CDTF">2018-01-04T11:12:19Z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0x01010004953887E23A5F47B95227BBABF774FB</vt:lpwstr>
  </property>
</Properties>
</file>