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330"/>
  </bookViews>
  <sheets>
    <sheet name="ניתוח תקציב" sheetId="1" r:id="rId1"/>
    <sheet name="תקבולים" sheetId="2" r:id="rId2"/>
    <sheet name="תשלומי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3" l="1"/>
  <c r="E38" i="3"/>
  <c r="E35" i="3" s="1"/>
  <c r="E37" i="3"/>
  <c r="F35" i="3"/>
  <c r="D35" i="3"/>
  <c r="C35" i="3"/>
  <c r="E33" i="3"/>
  <c r="E32" i="3"/>
  <c r="E31" i="3"/>
  <c r="E30" i="3"/>
  <c r="E29" i="3"/>
  <c r="E28" i="3"/>
  <c r="E27" i="3"/>
  <c r="E26" i="3" s="1"/>
  <c r="F26" i="3"/>
  <c r="D26" i="3"/>
  <c r="C26" i="3"/>
  <c r="C7" i="3" s="1"/>
  <c r="E24" i="3"/>
  <c r="E23" i="3"/>
  <c r="E22" i="3"/>
  <c r="E21" i="3"/>
  <c r="E20" i="3"/>
  <c r="E19" i="3"/>
  <c r="E18" i="3"/>
  <c r="E17" i="3"/>
  <c r="E15" i="3" s="1"/>
  <c r="E16" i="3"/>
  <c r="F15" i="3"/>
  <c r="D15" i="3"/>
  <c r="C15" i="3"/>
  <c r="E13" i="3"/>
  <c r="E12" i="3"/>
  <c r="E11" i="3"/>
  <c r="E9" i="3" s="1"/>
  <c r="E10" i="3"/>
  <c r="F9" i="3"/>
  <c r="D9" i="3"/>
  <c r="C9" i="3"/>
  <c r="F7" i="3"/>
  <c r="D7" i="3"/>
  <c r="E37" i="2"/>
  <c r="E36" i="2"/>
  <c r="F35" i="2"/>
  <c r="E35" i="2"/>
  <c r="D35" i="2"/>
  <c r="C35" i="2"/>
  <c r="E33" i="2"/>
  <c r="E31" i="2"/>
  <c r="E29" i="2" s="1"/>
  <c r="F29" i="2"/>
  <c r="D29" i="2"/>
  <c r="C29" i="2"/>
  <c r="E27" i="2"/>
  <c r="E26" i="2"/>
  <c r="E25" i="2"/>
  <c r="E24" i="2"/>
  <c r="E22" i="2" s="1"/>
  <c r="E23" i="2"/>
  <c r="F22" i="2"/>
  <c r="D22" i="2"/>
  <c r="C22" i="2"/>
  <c r="E20" i="2"/>
  <c r="E19" i="2"/>
  <c r="E18" i="2"/>
  <c r="C18" i="2"/>
  <c r="E17" i="2"/>
  <c r="E16" i="2"/>
  <c r="E15" i="2"/>
  <c r="E14" i="2" s="1"/>
  <c r="F14" i="2"/>
  <c r="D14" i="2"/>
  <c r="D7" i="2" s="1"/>
  <c r="C14" i="2"/>
  <c r="C7" i="2" s="1"/>
  <c r="E12" i="2"/>
  <c r="E11" i="2"/>
  <c r="E10" i="2"/>
  <c r="E9" i="2" s="1"/>
  <c r="E7" i="2" s="1"/>
  <c r="F9" i="2"/>
  <c r="F7" i="2" s="1"/>
  <c r="D9" i="2"/>
  <c r="C9" i="2"/>
  <c r="H31" i="1"/>
  <c r="D31" i="1"/>
  <c r="C31" i="1"/>
  <c r="E27" i="1" s="1"/>
  <c r="F30" i="1"/>
  <c r="F29" i="1"/>
  <c r="G29" i="1" s="1"/>
  <c r="F28" i="1"/>
  <c r="G28" i="1" s="1"/>
  <c r="F27" i="1"/>
  <c r="G27" i="1" s="1"/>
  <c r="G26" i="1"/>
  <c r="F26" i="1"/>
  <c r="F25" i="1"/>
  <c r="G25" i="1" s="1"/>
  <c r="F24" i="1"/>
  <c r="G24" i="1" s="1"/>
  <c r="E24" i="1"/>
  <c r="F23" i="1"/>
  <c r="G23" i="1" s="1"/>
  <c r="G22" i="1"/>
  <c r="F22" i="1"/>
  <c r="F21" i="1"/>
  <c r="G21" i="1" s="1"/>
  <c r="F20" i="1"/>
  <c r="G20" i="1" s="1"/>
  <c r="E20" i="1"/>
  <c r="F19" i="1"/>
  <c r="F31" i="1" s="1"/>
  <c r="G31" i="1" s="1"/>
  <c r="H17" i="1"/>
  <c r="D17" i="1"/>
  <c r="C17" i="1"/>
  <c r="F16" i="1"/>
  <c r="G16" i="1" s="1"/>
  <c r="E16" i="1"/>
  <c r="F15" i="1"/>
  <c r="E15" i="1"/>
  <c r="F14" i="1"/>
  <c r="G14" i="1" s="1"/>
  <c r="E14" i="1"/>
  <c r="F13" i="1"/>
  <c r="G13" i="1" s="1"/>
  <c r="E13" i="1"/>
  <c r="F12" i="1"/>
  <c r="G12" i="1" s="1"/>
  <c r="E12" i="1"/>
  <c r="G11" i="1"/>
  <c r="F11" i="1"/>
  <c r="E11" i="1"/>
  <c r="F10" i="1"/>
  <c r="G10" i="1" s="1"/>
  <c r="E10" i="1"/>
  <c r="F9" i="1"/>
  <c r="G9" i="1" s="1"/>
  <c r="E9" i="1"/>
  <c r="F8" i="1"/>
  <c r="G8" i="1" s="1"/>
  <c r="E8" i="1"/>
  <c r="G7" i="1"/>
  <c r="F7" i="1"/>
  <c r="E7" i="1"/>
  <c r="F6" i="1"/>
  <c r="G6" i="1" s="1"/>
  <c r="E6" i="1"/>
  <c r="F5" i="1"/>
  <c r="F17" i="1" s="1"/>
  <c r="G17" i="1" s="1"/>
  <c r="E5" i="1"/>
  <c r="E17" i="1" s="1"/>
  <c r="E7" i="3" l="1"/>
  <c r="E28" i="1"/>
  <c r="G5" i="1"/>
  <c r="E22" i="1"/>
  <c r="E26" i="1"/>
  <c r="E30" i="1"/>
  <c r="G19" i="1"/>
  <c r="E21" i="1"/>
  <c r="E25" i="1"/>
  <c r="E29" i="1"/>
  <c r="E19" i="1"/>
  <c r="E23" i="1"/>
  <c r="E31" i="1" l="1"/>
</calcChain>
</file>

<file path=xl/sharedStrings.xml><?xml version="1.0" encoding="utf-8"?>
<sst xmlns="http://schemas.openxmlformats.org/spreadsheetml/2006/main" count="108" uniqueCount="86">
  <si>
    <t xml:space="preserve">ניתוח תקציב שנת 2018 מעודכן מול הצעת תקציב 2019 באלפי ש"ח </t>
  </si>
  <si>
    <t>נושא</t>
  </si>
  <si>
    <t>הצעת תקציב 2019</t>
  </si>
  <si>
    <t>תקציב מעודכן 2018</t>
  </si>
  <si>
    <t>אחוז מהתקציב</t>
  </si>
  <si>
    <t>הגדלה/ הקטנה</t>
  </si>
  <si>
    <t>אחוז השינוי</t>
  </si>
  <si>
    <t>ביצוע 2017</t>
  </si>
  <si>
    <t>תשלומים</t>
  </si>
  <si>
    <t>שכר כללי</t>
  </si>
  <si>
    <t>שכר גמלאים</t>
  </si>
  <si>
    <t>פעולות כלליות</t>
  </si>
  <si>
    <t>שכר חינוך</t>
  </si>
  <si>
    <t>פעולות חינוך</t>
  </si>
  <si>
    <t>שכר רווחה</t>
  </si>
  <si>
    <t>פעולות רווחה</t>
  </si>
  <si>
    <t>מילוות</t>
  </si>
  <si>
    <t>מימון</t>
  </si>
  <si>
    <t>הנחות ארנונה</t>
  </si>
  <si>
    <t>תקציב בחירות</t>
  </si>
  <si>
    <t>דמי ניהול חברה עירונית</t>
  </si>
  <si>
    <t>סה"כ</t>
  </si>
  <si>
    <t>תקבולים</t>
  </si>
  <si>
    <t>ארנונה</t>
  </si>
  <si>
    <t>הנחות מארנונה</t>
  </si>
  <si>
    <t>הכנסות עצמיות</t>
  </si>
  <si>
    <t>הכנסות עצמיות ח.פ</t>
  </si>
  <si>
    <t>משרד החינוך</t>
  </si>
  <si>
    <t>הכנסות עצמיות חינוך</t>
  </si>
  <si>
    <t>משרד הרווחה</t>
  </si>
  <si>
    <t>הכנסות עצמיות רווחה</t>
  </si>
  <si>
    <t>קרן פיתוח</t>
  </si>
  <si>
    <t>עודף משנים קודמות</t>
  </si>
  <si>
    <t>דיבידנד מחברת בת</t>
  </si>
  <si>
    <t xml:space="preserve"> תקציב שנת 2019 (לפי פרקים באלפי ש"ח)</t>
  </si>
  <si>
    <t>פרק</t>
  </si>
  <si>
    <t>פרטים</t>
  </si>
  <si>
    <t xml:space="preserve"> הצעת תקציב</t>
  </si>
  <si>
    <t>תקציב מעודכן</t>
  </si>
  <si>
    <t>הגדלה/הקטנה</t>
  </si>
  <si>
    <t>ביצוע שנת</t>
  </si>
  <si>
    <t>סה"כ כללי</t>
  </si>
  <si>
    <t>מיסים</t>
  </si>
  <si>
    <t>אגרות</t>
  </si>
  <si>
    <t>מענקים כלליים</t>
  </si>
  <si>
    <t>שירותים מקומיים</t>
  </si>
  <si>
    <t>תברואה</t>
  </si>
  <si>
    <t>מינהל ההנדסה</t>
  </si>
  <si>
    <t>נכסים ציבוריים</t>
  </si>
  <si>
    <t>שירותים שונים והשתתפויות</t>
  </si>
  <si>
    <t>חגיגות</t>
  </si>
  <si>
    <t>פיקוח עירוני</t>
  </si>
  <si>
    <t>שירותים ממלכתיים</t>
  </si>
  <si>
    <t>חינוך</t>
  </si>
  <si>
    <t>תרבות</t>
  </si>
  <si>
    <t>רווחה</t>
  </si>
  <si>
    <t>קליטת עלייה</t>
  </si>
  <si>
    <t>איכות הסביבה</t>
  </si>
  <si>
    <t>מפעלים</t>
  </si>
  <si>
    <t>מים</t>
  </si>
  <si>
    <t>נכסים</t>
  </si>
  <si>
    <t>תחבורה</t>
  </si>
  <si>
    <t xml:space="preserve"> </t>
  </si>
  <si>
    <t>מפעלים אחרים</t>
  </si>
  <si>
    <t>תקבולים בלתי רגילים</t>
  </si>
  <si>
    <t>ריבית והחזר הוצ' משנים קודמות</t>
  </si>
  <si>
    <t xml:space="preserve">החזר קרנות והכנסות מיוחדות </t>
  </si>
  <si>
    <t xml:space="preserve">סה"כ כללי </t>
  </si>
  <si>
    <t>הנהלה כללית</t>
  </si>
  <si>
    <t>מינהל כללי</t>
  </si>
  <si>
    <t>מינהל כספי</t>
  </si>
  <si>
    <t>עמלה ריבית והוצ' מימון</t>
  </si>
  <si>
    <t>פרעון מילוות</t>
  </si>
  <si>
    <t>שמירה ובטחון</t>
  </si>
  <si>
    <t>מינהל הנדסה</t>
  </si>
  <si>
    <t>מינהל בינוי ותשתית</t>
  </si>
  <si>
    <t xml:space="preserve">חגיגות,מבצעים </t>
  </si>
  <si>
    <t>שירותים והשתת' כלליות</t>
  </si>
  <si>
    <t>פיתוח כלכלי</t>
  </si>
  <si>
    <t>פיקוח עירוני+ בית משפט</t>
  </si>
  <si>
    <t>שירותים חקלאיים</t>
  </si>
  <si>
    <t>תרבות נוער וספורט</t>
  </si>
  <si>
    <t>בריאות</t>
  </si>
  <si>
    <t>דת</t>
  </si>
  <si>
    <t>רכבים</t>
  </si>
  <si>
    <t>תשלומים בלתי רגילים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</si>
</sst>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4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u/>
      <sz val="14"/>
      <color rgb="FF008000"/>
      <name val="Arial"/>
      <family val="2"/>
      <scheme val="minor"/>
    </font>
    <font>
      <b/>
      <u/>
      <sz val="14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4"/>
      <color theme="4"/>
      <name val="Arial"/>
      <family val="2"/>
      <scheme val="minor"/>
    </font>
    <font>
      <sz val="12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1"/>
      <color rgb="FFFF0000"/>
      <name val="Arial"/>
      <family val="2"/>
      <charset val="177"/>
      <scheme val="minor"/>
    </font>
    <font>
      <sz val="12"/>
      <name val="Arial"/>
      <family val="2"/>
    </font>
    <font>
      <b/>
      <sz val="10"/>
      <name val="Arial"/>
      <family val="2"/>
      <charset val="177"/>
    </font>
    <font>
      <b/>
      <u/>
      <sz val="16"/>
      <name val="Arial"/>
      <family val="2"/>
      <charset val="177"/>
    </font>
    <font>
      <sz val="11"/>
      <name val="Arial"/>
      <family val="2"/>
      <charset val="177"/>
      <scheme val="minor"/>
    </font>
    <font>
      <b/>
      <sz val="14"/>
      <color indexed="12"/>
      <name val="Arial"/>
      <family val="2"/>
      <charset val="177"/>
    </font>
    <font>
      <b/>
      <sz val="12"/>
      <color indexed="12"/>
      <name val="Arial"/>
      <family val="2"/>
      <charset val="177"/>
    </font>
    <font>
      <b/>
      <sz val="12"/>
      <color indexed="61"/>
      <name val="Arial"/>
      <family val="2"/>
      <charset val="177"/>
    </font>
    <font>
      <b/>
      <sz val="12"/>
      <name val="Arial"/>
      <family val="2"/>
      <charset val="177"/>
    </font>
    <font>
      <sz val="10"/>
      <color indexed="10"/>
      <name val="Arial"/>
      <family val="2"/>
      <charset val="177"/>
    </font>
    <font>
      <b/>
      <sz val="12"/>
      <color indexed="10"/>
      <name val="Arial"/>
      <family val="2"/>
      <charset val="177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/>
    <xf numFmtId="0" fontId="7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right" vertical="center"/>
    </xf>
    <xf numFmtId="164" fontId="12" fillId="0" borderId="9" xfId="1" applyNumberFormat="1" applyFont="1" applyFill="1" applyBorder="1" applyAlignment="1">
      <alignment vertical="center"/>
    </xf>
    <xf numFmtId="10" fontId="12" fillId="0" borderId="9" xfId="2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164" fontId="12" fillId="0" borderId="10" xfId="1" applyNumberFormat="1" applyFont="1" applyFill="1" applyBorder="1" applyAlignment="1">
      <alignment vertical="center"/>
    </xf>
    <xf numFmtId="0" fontId="0" fillId="0" borderId="0" xfId="0" applyFont="1"/>
    <xf numFmtId="0" fontId="8" fillId="2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right" vertical="center"/>
    </xf>
    <xf numFmtId="164" fontId="12" fillId="0" borderId="12" xfId="1" applyNumberFormat="1" applyFont="1" applyFill="1" applyBorder="1" applyAlignment="1">
      <alignment vertical="center"/>
    </xf>
    <xf numFmtId="164" fontId="12" fillId="0" borderId="13" xfId="1" applyNumberFormat="1" applyFont="1" applyFill="1" applyBorder="1" applyAlignment="1">
      <alignment vertical="center"/>
    </xf>
    <xf numFmtId="10" fontId="12" fillId="0" borderId="12" xfId="2" applyNumberFormat="1" applyFont="1" applyFill="1" applyBorder="1" applyAlignment="1">
      <alignment horizontal="right" vertical="center"/>
    </xf>
    <xf numFmtId="0" fontId="13" fillId="2" borderId="14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3" fontId="14" fillId="0" borderId="2" xfId="0" applyNumberFormat="1" applyFont="1" applyFill="1" applyBorder="1" applyAlignment="1">
      <alignment horizontal="right"/>
    </xf>
    <xf numFmtId="9" fontId="14" fillId="0" borderId="2" xfId="2" applyFont="1" applyFill="1" applyBorder="1" applyAlignment="1">
      <alignment horizontal="right"/>
    </xf>
    <xf numFmtId="10" fontId="14" fillId="0" borderId="2" xfId="2" applyNumberFormat="1" applyFont="1" applyFill="1" applyBorder="1" applyAlignment="1">
      <alignment horizontal="right"/>
    </xf>
    <xf numFmtId="3" fontId="14" fillId="0" borderId="3" xfId="0" applyNumberFormat="1" applyFont="1" applyFill="1" applyBorder="1" applyAlignment="1">
      <alignment horizontal="right"/>
    </xf>
    <xf numFmtId="0" fontId="15" fillId="0" borderId="0" xfId="0" applyFont="1" applyAlignment="1"/>
    <xf numFmtId="164" fontId="16" fillId="0" borderId="10" xfId="1" applyNumberFormat="1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3" fontId="14" fillId="0" borderId="18" xfId="0" applyNumberFormat="1" applyFont="1" applyFill="1" applyBorder="1" applyAlignment="1">
      <alignment horizontal="right"/>
    </xf>
    <xf numFmtId="3" fontId="14" fillId="0" borderId="19" xfId="0" applyNumberFormat="1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19" fillId="0" borderId="0" xfId="0" applyFont="1"/>
    <xf numFmtId="0" fontId="21" fillId="0" borderId="0" xfId="0" applyFont="1"/>
    <xf numFmtId="0" fontId="22" fillId="0" borderId="0" xfId="0" applyFont="1"/>
    <xf numFmtId="0" fontId="0" fillId="0" borderId="0" xfId="0" applyBorder="1"/>
    <xf numFmtId="0" fontId="23" fillId="2" borderId="20" xfId="0" applyFont="1" applyFill="1" applyBorder="1"/>
    <xf numFmtId="0" fontId="23" fillId="2" borderId="21" xfId="0" applyFont="1" applyFill="1" applyBorder="1" applyAlignment="1">
      <alignment horizontal="center"/>
    </xf>
    <xf numFmtId="0" fontId="23" fillId="2" borderId="21" xfId="0" applyFont="1" applyFill="1" applyBorder="1"/>
    <xf numFmtId="0" fontId="23" fillId="2" borderId="22" xfId="0" applyFont="1" applyFill="1" applyBorder="1" applyAlignment="1">
      <alignment horizontal="center"/>
    </xf>
    <xf numFmtId="0" fontId="17" fillId="0" borderId="0" xfId="0" applyFont="1" applyBorder="1"/>
    <xf numFmtId="0" fontId="23" fillId="2" borderId="23" xfId="0" applyFont="1" applyFill="1" applyBorder="1"/>
    <xf numFmtId="0" fontId="23" fillId="2" borderId="24" xfId="0" applyFont="1" applyFill="1" applyBorder="1"/>
    <xf numFmtId="0" fontId="23" fillId="2" borderId="24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0" fontId="24" fillId="0" borderId="26" xfId="0" applyFont="1" applyBorder="1"/>
    <xf numFmtId="0" fontId="25" fillId="0" borderId="2" xfId="0" applyFont="1" applyBorder="1"/>
    <xf numFmtId="3" fontId="25" fillId="0" borderId="2" xfId="0" applyNumberFormat="1" applyFont="1" applyBorder="1"/>
    <xf numFmtId="3" fontId="25" fillId="0" borderId="3" xfId="0" applyNumberFormat="1" applyFont="1" applyFill="1" applyBorder="1"/>
    <xf numFmtId="3" fontId="25" fillId="0" borderId="0" xfId="0" applyNumberFormat="1" applyFont="1" applyBorder="1"/>
    <xf numFmtId="0" fontId="0" fillId="0" borderId="16" xfId="0" applyBorder="1"/>
    <xf numFmtId="0" fontId="0" fillId="0" borderId="27" xfId="0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0" xfId="0" applyNumberFormat="1" applyBorder="1"/>
    <xf numFmtId="0" fontId="25" fillId="0" borderId="1" xfId="0" applyFont="1" applyBorder="1"/>
    <xf numFmtId="0" fontId="25" fillId="0" borderId="18" xfId="0" applyFont="1" applyBorder="1"/>
    <xf numFmtId="3" fontId="25" fillId="0" borderId="3" xfId="0" applyNumberFormat="1" applyFont="1" applyBorder="1"/>
    <xf numFmtId="0" fontId="17" fillId="0" borderId="30" xfId="0" applyFont="1" applyBorder="1"/>
    <xf numFmtId="0" fontId="17" fillId="0" borderId="31" xfId="0" applyFont="1" applyBorder="1"/>
    <xf numFmtId="3" fontId="17" fillId="0" borderId="32" xfId="0" applyNumberFormat="1" applyFont="1" applyBorder="1"/>
    <xf numFmtId="3" fontId="17" fillId="0" borderId="33" xfId="0" applyNumberFormat="1" applyFont="1" applyFill="1" applyBorder="1"/>
    <xf numFmtId="3" fontId="17" fillId="0" borderId="0" xfId="0" applyNumberFormat="1" applyFont="1" applyBorder="1"/>
    <xf numFmtId="0" fontId="17" fillId="0" borderId="8" xfId="0" applyFont="1" applyBorder="1"/>
    <xf numFmtId="0" fontId="17" fillId="0" borderId="34" xfId="0" applyFont="1" applyBorder="1"/>
    <xf numFmtId="3" fontId="17" fillId="0" borderId="9" xfId="0" applyNumberFormat="1" applyFont="1" applyBorder="1"/>
    <xf numFmtId="3" fontId="17" fillId="0" borderId="10" xfId="0" applyNumberFormat="1" applyFont="1" applyBorder="1"/>
    <xf numFmtId="0" fontId="23" fillId="0" borderId="11" xfId="0" applyFont="1" applyBorder="1"/>
    <xf numFmtId="0" fontId="23" fillId="0" borderId="35" xfId="0" applyFont="1" applyBorder="1"/>
    <xf numFmtId="3" fontId="23" fillId="0" borderId="12" xfId="0" applyNumberFormat="1" applyFont="1" applyBorder="1"/>
    <xf numFmtId="3" fontId="23" fillId="0" borderId="13" xfId="0" applyNumberFormat="1" applyFont="1" applyBorder="1"/>
    <xf numFmtId="3" fontId="23" fillId="0" borderId="0" xfId="0" applyNumberFormat="1" applyFont="1" applyBorder="1"/>
    <xf numFmtId="3" fontId="17" fillId="0" borderId="33" xfId="0" applyNumberFormat="1" applyFont="1" applyBorder="1"/>
    <xf numFmtId="0" fontId="0" fillId="0" borderId="11" xfId="0" applyBorder="1"/>
    <xf numFmtId="0" fontId="0" fillId="0" borderId="35" xfId="0" applyBorder="1"/>
    <xf numFmtId="3" fontId="0" fillId="0" borderId="12" xfId="0" applyNumberFormat="1" applyBorder="1"/>
    <xf numFmtId="3" fontId="0" fillId="0" borderId="13" xfId="0" applyNumberFormat="1" applyBorder="1"/>
    <xf numFmtId="0" fontId="17" fillId="0" borderId="11" xfId="0" applyFont="1" applyBorder="1"/>
    <xf numFmtId="0" fontId="17" fillId="0" borderId="35" xfId="0" applyFont="1" applyBorder="1"/>
    <xf numFmtId="3" fontId="17" fillId="0" borderId="12" xfId="0" applyNumberFormat="1" applyFont="1" applyBorder="1"/>
    <xf numFmtId="3" fontId="17" fillId="0" borderId="13" xfId="0" applyNumberFormat="1" applyFont="1" applyBorder="1"/>
    <xf numFmtId="0" fontId="17" fillId="0" borderId="14" xfId="0" applyFont="1" applyBorder="1"/>
    <xf numFmtId="0" fontId="17" fillId="0" borderId="36" xfId="0" applyFont="1" applyBorder="1"/>
    <xf numFmtId="3" fontId="17" fillId="0" borderId="37" xfId="0" applyNumberFormat="1" applyFont="1" applyBorder="1"/>
    <xf numFmtId="3" fontId="17" fillId="0" borderId="38" xfId="0" applyNumberFormat="1" applyFont="1" applyBorder="1"/>
    <xf numFmtId="0" fontId="17" fillId="0" borderId="0" xfId="0" applyFont="1"/>
    <xf numFmtId="0" fontId="26" fillId="0" borderId="0" xfId="0" applyFont="1"/>
    <xf numFmtId="0" fontId="0" fillId="0" borderId="1" xfId="0" applyBorder="1"/>
    <xf numFmtId="0" fontId="0" fillId="0" borderId="28" xfId="0" applyBorder="1"/>
    <xf numFmtId="3" fontId="17" fillId="0" borderId="28" xfId="0" applyNumberFormat="1" applyFont="1" applyBorder="1"/>
    <xf numFmtId="0" fontId="27" fillId="0" borderId="30" xfId="0" applyFont="1" applyBorder="1"/>
    <xf numFmtId="0" fontId="17" fillId="0" borderId="32" xfId="0" applyFont="1" applyBorder="1"/>
    <xf numFmtId="0" fontId="27" fillId="0" borderId="8" xfId="0" applyFont="1" applyBorder="1"/>
    <xf numFmtId="0" fontId="17" fillId="0" borderId="9" xfId="0" applyFont="1" applyBorder="1"/>
    <xf numFmtId="0" fontId="27" fillId="0" borderId="11" xfId="0" applyFont="1" applyBorder="1"/>
    <xf numFmtId="0" fontId="17" fillId="0" borderId="12" xfId="0" applyFont="1" applyBorder="1"/>
    <xf numFmtId="0" fontId="28" fillId="0" borderId="1" xfId="0" applyFont="1" applyBorder="1"/>
    <xf numFmtId="0" fontId="27" fillId="0" borderId="16" xfId="0" applyFont="1" applyBorder="1"/>
    <xf numFmtId="0" fontId="17" fillId="0" borderId="28" xfId="0" applyFont="1" applyBorder="1"/>
    <xf numFmtId="3" fontId="17" fillId="0" borderId="29" xfId="0" applyNumberFormat="1" applyFont="1" applyBorder="1"/>
    <xf numFmtId="3" fontId="17" fillId="0" borderId="10" xfId="0" applyNumberFormat="1" applyFont="1" applyFill="1" applyBorder="1"/>
    <xf numFmtId="0" fontId="27" fillId="0" borderId="14" xfId="0" applyFont="1" applyBorder="1"/>
    <xf numFmtId="0" fontId="17" fillId="0" borderId="37" xfId="0" applyFont="1" applyBorder="1"/>
    <xf numFmtId="3" fontId="17" fillId="0" borderId="37" xfId="0" applyNumberFormat="1" applyFont="1" applyFill="1" applyBorder="1"/>
    <xf numFmtId="3" fontId="17" fillId="0" borderId="38" xfId="0" applyNumberFormat="1" applyFont="1" applyFill="1" applyBorder="1"/>
    <xf numFmtId="0" fontId="26" fillId="0" borderId="0" xfId="0" applyFont="1" applyBorder="1"/>
    <xf numFmtId="0" fontId="18" fillId="0" borderId="0" xfId="0" applyFont="1" applyAlignment="1"/>
    <xf numFmtId="0" fontId="20" fillId="0" borderId="0" xfId="0" applyFont="1" applyAlignment="1"/>
    <xf numFmtId="0" fontId="2" fillId="0" borderId="0" xfId="0" applyFont="1" applyAlignment="1"/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rightToLeft="1" tabSelected="1" topLeftCell="A7" workbookViewId="0">
      <selection activeCell="B18" sqref="B18:H18"/>
    </sheetView>
  </sheetViews>
  <sheetFormatPr defaultRowHeight="14.25" x14ac:dyDescent="0.2"/>
  <cols>
    <col min="1" max="1" width="3.125" customWidth="1"/>
    <col min="2" max="2" width="21.5" customWidth="1"/>
    <col min="3" max="3" width="11" customWidth="1"/>
    <col min="4" max="4" width="12.5" customWidth="1"/>
    <col min="5" max="5" width="9" customWidth="1"/>
    <col min="6" max="6" width="8.625" customWidth="1"/>
    <col min="7" max="7" width="9.625" bestFit="1" customWidth="1"/>
    <col min="8" max="8" width="10.125" customWidth="1"/>
  </cols>
  <sheetData>
    <row r="1" spans="1:9" ht="18" x14ac:dyDescent="0.2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9" ht="18.75" thickBot="1" x14ac:dyDescent="0.3">
      <c r="A2" s="1"/>
      <c r="B2" s="2"/>
      <c r="C2" s="3"/>
      <c r="D2" s="4"/>
      <c r="E2" s="5"/>
      <c r="F2" s="1"/>
      <c r="G2" s="3"/>
      <c r="H2" s="6"/>
    </row>
    <row r="3" spans="1:9" ht="48" thickBot="1" x14ac:dyDescent="0.25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</row>
    <row r="4" spans="1:9" ht="18" x14ac:dyDescent="0.2">
      <c r="A4" s="11"/>
      <c r="B4" s="114" t="s">
        <v>8</v>
      </c>
      <c r="C4" s="115"/>
      <c r="D4" s="115"/>
      <c r="E4" s="115"/>
      <c r="F4" s="115"/>
      <c r="G4" s="115"/>
      <c r="H4" s="116"/>
    </row>
    <row r="5" spans="1:9" ht="18" x14ac:dyDescent="0.2">
      <c r="A5" s="12"/>
      <c r="B5" s="13" t="s">
        <v>9</v>
      </c>
      <c r="C5" s="14">
        <v>310258</v>
      </c>
      <c r="D5" s="14">
        <v>306351</v>
      </c>
      <c r="E5" s="15">
        <f>C5/$C$17</f>
        <v>0.16234431176420416</v>
      </c>
      <c r="F5" s="16">
        <f>C5-D5</f>
        <v>3907</v>
      </c>
      <c r="G5" s="15">
        <f>F5/D5</f>
        <v>1.2753345019275275E-2</v>
      </c>
      <c r="H5" s="17">
        <v>284904</v>
      </c>
      <c r="I5" s="18"/>
    </row>
    <row r="6" spans="1:9" ht="18" x14ac:dyDescent="0.2">
      <c r="A6" s="12"/>
      <c r="B6" s="13" t="s">
        <v>10</v>
      </c>
      <c r="C6" s="14">
        <v>146500</v>
      </c>
      <c r="D6" s="14">
        <v>141032</v>
      </c>
      <c r="E6" s="15">
        <f t="shared" ref="E6:E16" si="0">C6/$C$17</f>
        <v>7.6656981200987281E-2</v>
      </c>
      <c r="F6" s="16">
        <f t="shared" ref="F6:F16" si="1">C6-D6</f>
        <v>5468</v>
      </c>
      <c r="G6" s="15">
        <f t="shared" ref="G6:G16" si="2">F6/D6</f>
        <v>3.8771342674003062E-2</v>
      </c>
      <c r="H6" s="17">
        <v>141015</v>
      </c>
      <c r="I6" s="18"/>
    </row>
    <row r="7" spans="1:9" ht="18" x14ac:dyDescent="0.2">
      <c r="A7" s="12"/>
      <c r="B7" s="13" t="s">
        <v>11</v>
      </c>
      <c r="C7" s="14">
        <v>369641</v>
      </c>
      <c r="D7" s="14">
        <v>358828</v>
      </c>
      <c r="E7" s="15">
        <f t="shared" si="0"/>
        <v>0.19341681357074497</v>
      </c>
      <c r="F7" s="16">
        <f t="shared" si="1"/>
        <v>10813</v>
      </c>
      <c r="G7" s="15">
        <f t="shared" si="2"/>
        <v>3.0134214721259212E-2</v>
      </c>
      <c r="H7" s="17">
        <v>343273</v>
      </c>
      <c r="I7" s="18"/>
    </row>
    <row r="8" spans="1:9" ht="18" x14ac:dyDescent="0.2">
      <c r="A8" s="12"/>
      <c r="B8" s="13" t="s">
        <v>12</v>
      </c>
      <c r="C8" s="14">
        <v>441155</v>
      </c>
      <c r="D8" s="14">
        <v>427257</v>
      </c>
      <c r="E8" s="15">
        <f t="shared" si="0"/>
        <v>0.23083693202540304</v>
      </c>
      <c r="F8" s="16">
        <f t="shared" si="1"/>
        <v>13898</v>
      </c>
      <c r="G8" s="15">
        <f t="shared" si="2"/>
        <v>3.2528431365665161E-2</v>
      </c>
      <c r="H8" s="17">
        <v>400653</v>
      </c>
      <c r="I8" s="18"/>
    </row>
    <row r="9" spans="1:9" ht="18" x14ac:dyDescent="0.2">
      <c r="A9" s="12"/>
      <c r="B9" s="13" t="s">
        <v>13</v>
      </c>
      <c r="C9" s="14">
        <v>218092</v>
      </c>
      <c r="D9" s="14">
        <v>208546</v>
      </c>
      <c r="E9" s="15">
        <f t="shared" si="0"/>
        <v>0.11411791361150661</v>
      </c>
      <c r="F9" s="16">
        <f t="shared" si="1"/>
        <v>9546</v>
      </c>
      <c r="G9" s="15">
        <f t="shared" si="2"/>
        <v>4.5774073825438993E-2</v>
      </c>
      <c r="H9" s="17">
        <v>184678</v>
      </c>
      <c r="I9" s="18"/>
    </row>
    <row r="10" spans="1:9" ht="18" x14ac:dyDescent="0.2">
      <c r="A10" s="12"/>
      <c r="B10" s="13" t="s">
        <v>14</v>
      </c>
      <c r="C10" s="14">
        <v>66779</v>
      </c>
      <c r="D10" s="14">
        <v>65183</v>
      </c>
      <c r="E10" s="15">
        <f t="shared" si="0"/>
        <v>3.4942502031540819E-2</v>
      </c>
      <c r="F10" s="16">
        <f t="shared" si="1"/>
        <v>1596</v>
      </c>
      <c r="G10" s="15">
        <f t="shared" si="2"/>
        <v>2.4484911710108463E-2</v>
      </c>
      <c r="H10" s="17">
        <v>61171</v>
      </c>
      <c r="I10" s="18"/>
    </row>
    <row r="11" spans="1:9" ht="18" x14ac:dyDescent="0.2">
      <c r="A11" s="12"/>
      <c r="B11" s="13" t="s">
        <v>15</v>
      </c>
      <c r="C11" s="14">
        <v>175436</v>
      </c>
      <c r="D11" s="14">
        <v>163608</v>
      </c>
      <c r="E11" s="15">
        <f t="shared" si="0"/>
        <v>9.1797912313832108E-2</v>
      </c>
      <c r="F11" s="16">
        <f t="shared" si="1"/>
        <v>11828</v>
      </c>
      <c r="G11" s="15">
        <f t="shared" si="2"/>
        <v>7.2294753312796445E-2</v>
      </c>
      <c r="H11" s="17">
        <v>143687</v>
      </c>
      <c r="I11" s="18"/>
    </row>
    <row r="12" spans="1:9" ht="18" x14ac:dyDescent="0.2">
      <c r="A12" s="12"/>
      <c r="B12" s="13" t="s">
        <v>16</v>
      </c>
      <c r="C12" s="14">
        <v>44900</v>
      </c>
      <c r="D12" s="14">
        <v>44900</v>
      </c>
      <c r="E12" s="15">
        <f t="shared" si="0"/>
        <v>2.3494187412452756E-2</v>
      </c>
      <c r="F12" s="16">
        <f t="shared" si="1"/>
        <v>0</v>
      </c>
      <c r="G12" s="15">
        <f t="shared" si="2"/>
        <v>0</v>
      </c>
      <c r="H12" s="17">
        <v>37173</v>
      </c>
      <c r="I12" s="18"/>
    </row>
    <row r="13" spans="1:9" ht="18" x14ac:dyDescent="0.2">
      <c r="A13" s="12"/>
      <c r="B13" s="13" t="s">
        <v>17</v>
      </c>
      <c r="C13" s="14">
        <v>7990</v>
      </c>
      <c r="D13" s="14">
        <v>8305</v>
      </c>
      <c r="E13" s="15">
        <f t="shared" si="0"/>
        <v>4.180814196558965E-3</v>
      </c>
      <c r="F13" s="16">
        <f t="shared" si="1"/>
        <v>-315</v>
      </c>
      <c r="G13" s="15">
        <f t="shared" si="2"/>
        <v>-3.7928958458759786E-2</v>
      </c>
      <c r="H13" s="17">
        <v>8100</v>
      </c>
      <c r="I13" s="18"/>
    </row>
    <row r="14" spans="1:9" ht="18" x14ac:dyDescent="0.2">
      <c r="A14" s="19"/>
      <c r="B14" s="20" t="s">
        <v>18</v>
      </c>
      <c r="C14" s="21">
        <v>76786</v>
      </c>
      <c r="D14" s="21">
        <v>73113</v>
      </c>
      <c r="E14" s="15">
        <f t="shared" si="0"/>
        <v>4.0178723266204842E-2</v>
      </c>
      <c r="F14" s="16">
        <f t="shared" si="1"/>
        <v>3673</v>
      </c>
      <c r="G14" s="15">
        <f t="shared" si="2"/>
        <v>5.0237303899443329E-2</v>
      </c>
      <c r="H14" s="22">
        <v>72016</v>
      </c>
      <c r="I14" s="18"/>
    </row>
    <row r="15" spans="1:9" ht="18" x14ac:dyDescent="0.2">
      <c r="A15" s="19"/>
      <c r="B15" s="20" t="s">
        <v>19</v>
      </c>
      <c r="C15" s="21">
        <v>0</v>
      </c>
      <c r="D15" s="21">
        <v>2489</v>
      </c>
      <c r="E15" s="15">
        <f t="shared" si="0"/>
        <v>0</v>
      </c>
      <c r="F15" s="16">
        <f t="shared" si="1"/>
        <v>-2489</v>
      </c>
      <c r="G15" s="15">
        <v>0</v>
      </c>
      <c r="H15" s="22">
        <v>0</v>
      </c>
      <c r="I15" s="18"/>
    </row>
    <row r="16" spans="1:9" ht="18.75" thickBot="1" x14ac:dyDescent="0.25">
      <c r="A16" s="19"/>
      <c r="B16" s="20" t="s">
        <v>20</v>
      </c>
      <c r="C16" s="21">
        <v>53574</v>
      </c>
      <c r="D16" s="21">
        <v>45474</v>
      </c>
      <c r="E16" s="15">
        <f t="shared" si="0"/>
        <v>2.8032908606564454E-2</v>
      </c>
      <c r="F16" s="16">
        <f t="shared" si="1"/>
        <v>8100</v>
      </c>
      <c r="G16" s="23">
        <f t="shared" si="2"/>
        <v>0.1781237630294234</v>
      </c>
      <c r="H16" s="22">
        <v>38909</v>
      </c>
      <c r="I16" s="18"/>
    </row>
    <row r="17" spans="1:8" s="30" customFormat="1" ht="18.75" thickBot="1" x14ac:dyDescent="0.3">
      <c r="A17" s="24"/>
      <c r="B17" s="25" t="s">
        <v>21</v>
      </c>
      <c r="C17" s="26">
        <f>SUM(C5:C16)</f>
        <v>1911111</v>
      </c>
      <c r="D17" s="26">
        <f t="shared" ref="D17:H17" si="3">SUM(D5:D16)</f>
        <v>1845086</v>
      </c>
      <c r="E17" s="27">
        <f t="shared" si="3"/>
        <v>1</v>
      </c>
      <c r="F17" s="26">
        <f t="shared" si="3"/>
        <v>66025</v>
      </c>
      <c r="G17" s="28">
        <f>F17/D17</f>
        <v>3.5784239867409973E-2</v>
      </c>
      <c r="H17" s="29">
        <f t="shared" si="3"/>
        <v>1715579</v>
      </c>
    </row>
    <row r="18" spans="1:8" ht="18" x14ac:dyDescent="0.2">
      <c r="A18" s="11"/>
      <c r="B18" s="114" t="s">
        <v>22</v>
      </c>
      <c r="C18" s="115"/>
      <c r="D18" s="115"/>
      <c r="E18" s="115"/>
      <c r="F18" s="115"/>
      <c r="G18" s="117"/>
      <c r="H18" s="116"/>
    </row>
    <row r="19" spans="1:8" ht="18" x14ac:dyDescent="0.2">
      <c r="A19" s="12"/>
      <c r="B19" s="13" t="s">
        <v>23</v>
      </c>
      <c r="C19" s="14">
        <v>945214</v>
      </c>
      <c r="D19" s="14">
        <v>920887</v>
      </c>
      <c r="E19" s="15">
        <f>C19/$C$31</f>
        <v>0.4945887496853924</v>
      </c>
      <c r="F19" s="16">
        <f>C19-D19</f>
        <v>24327</v>
      </c>
      <c r="G19" s="15">
        <f>F19/D19</f>
        <v>2.6416921945906502E-2</v>
      </c>
      <c r="H19" s="31">
        <v>883800</v>
      </c>
    </row>
    <row r="20" spans="1:8" ht="18" x14ac:dyDescent="0.2">
      <c r="A20" s="12"/>
      <c r="B20" s="13" t="s">
        <v>24</v>
      </c>
      <c r="C20" s="14">
        <v>76786</v>
      </c>
      <c r="D20" s="14">
        <v>73113</v>
      </c>
      <c r="E20" s="15">
        <f t="shared" ref="E20:E30" si="4">C20/$C$31</f>
        <v>4.0178723266204842E-2</v>
      </c>
      <c r="F20" s="16">
        <f t="shared" ref="F20:F29" si="5">C20-D20</f>
        <v>3673</v>
      </c>
      <c r="G20" s="15">
        <f t="shared" ref="G20:G29" si="6">F20/D20</f>
        <v>5.0237303899443329E-2</v>
      </c>
      <c r="H20" s="17">
        <v>72016</v>
      </c>
    </row>
    <row r="21" spans="1:8" ht="18" x14ac:dyDescent="0.2">
      <c r="A21" s="12"/>
      <c r="B21" s="13" t="s">
        <v>25</v>
      </c>
      <c r="C21" s="14">
        <v>144617</v>
      </c>
      <c r="D21" s="14">
        <v>146680</v>
      </c>
      <c r="E21" s="15">
        <f t="shared" si="4"/>
        <v>7.5671690446028519E-2</v>
      </c>
      <c r="F21" s="16">
        <f t="shared" si="5"/>
        <v>-2063</v>
      </c>
      <c r="G21" s="15">
        <f t="shared" si="6"/>
        <v>-1.4064630488137442E-2</v>
      </c>
      <c r="H21" s="17">
        <v>129694</v>
      </c>
    </row>
    <row r="22" spans="1:8" ht="18" x14ac:dyDescent="0.2">
      <c r="A22" s="12"/>
      <c r="B22" s="13" t="s">
        <v>26</v>
      </c>
      <c r="C22" s="14">
        <v>4369</v>
      </c>
      <c r="D22" s="14">
        <v>7529</v>
      </c>
      <c r="E22" s="15">
        <f t="shared" si="4"/>
        <v>2.2861047840758595E-3</v>
      </c>
      <c r="F22" s="16">
        <f t="shared" si="5"/>
        <v>-3160</v>
      </c>
      <c r="G22" s="15">
        <f t="shared" si="6"/>
        <v>-0.41971045291539383</v>
      </c>
      <c r="H22" s="17">
        <v>0</v>
      </c>
    </row>
    <row r="23" spans="1:8" ht="18" x14ac:dyDescent="0.2">
      <c r="A23" s="12"/>
      <c r="B23" s="13" t="s">
        <v>27</v>
      </c>
      <c r="C23" s="14">
        <v>428380</v>
      </c>
      <c r="D23" s="14">
        <v>411646</v>
      </c>
      <c r="E23" s="15">
        <f t="shared" si="4"/>
        <v>0.22415233861350806</v>
      </c>
      <c r="F23" s="16">
        <f t="shared" si="5"/>
        <v>16734</v>
      </c>
      <c r="G23" s="15">
        <f t="shared" si="6"/>
        <v>4.0651433513261392E-2</v>
      </c>
      <c r="H23" s="17">
        <v>399282</v>
      </c>
    </row>
    <row r="24" spans="1:8" ht="18" x14ac:dyDescent="0.2">
      <c r="A24" s="12"/>
      <c r="B24" s="13" t="s">
        <v>28</v>
      </c>
      <c r="C24" s="14">
        <v>9274</v>
      </c>
      <c r="D24" s="14">
        <v>8518</v>
      </c>
      <c r="E24" s="15">
        <f t="shared" si="4"/>
        <v>4.8526747007369012E-3</v>
      </c>
      <c r="F24" s="16">
        <f t="shared" si="5"/>
        <v>756</v>
      </c>
      <c r="G24" s="15">
        <f t="shared" si="6"/>
        <v>8.8753228457384356E-2</v>
      </c>
      <c r="H24" s="17">
        <v>11620</v>
      </c>
    </row>
    <row r="25" spans="1:8" ht="18" x14ac:dyDescent="0.2">
      <c r="A25" s="12"/>
      <c r="B25" s="13" t="s">
        <v>29</v>
      </c>
      <c r="C25" s="14">
        <v>149324</v>
      </c>
      <c r="D25" s="14">
        <v>136578</v>
      </c>
      <c r="E25" s="15">
        <f t="shared" si="4"/>
        <v>7.8134655705503236E-2</v>
      </c>
      <c r="F25" s="16">
        <f t="shared" si="5"/>
        <v>12746</v>
      </c>
      <c r="G25" s="15">
        <f t="shared" si="6"/>
        <v>9.33239613993469E-2</v>
      </c>
      <c r="H25" s="17">
        <v>130097</v>
      </c>
    </row>
    <row r="26" spans="1:8" ht="18" x14ac:dyDescent="0.2">
      <c r="A26" s="12"/>
      <c r="B26" s="13" t="s">
        <v>30</v>
      </c>
      <c r="C26" s="14">
        <v>6147</v>
      </c>
      <c r="D26" s="14">
        <v>5370</v>
      </c>
      <c r="E26" s="15">
        <f t="shared" si="4"/>
        <v>3.2164536753752138E-3</v>
      </c>
      <c r="F26" s="16">
        <f t="shared" si="5"/>
        <v>777</v>
      </c>
      <c r="G26" s="15">
        <f t="shared" si="6"/>
        <v>0.14469273743016758</v>
      </c>
      <c r="H26" s="17">
        <v>5422</v>
      </c>
    </row>
    <row r="27" spans="1:8" ht="18" x14ac:dyDescent="0.2">
      <c r="A27" s="12"/>
      <c r="B27" s="13" t="s">
        <v>31</v>
      </c>
      <c r="C27" s="14">
        <v>69000</v>
      </c>
      <c r="D27" s="14">
        <v>65450</v>
      </c>
      <c r="E27" s="15">
        <f t="shared" si="4"/>
        <v>3.6104653261898448E-2</v>
      </c>
      <c r="F27" s="16">
        <f t="shared" si="5"/>
        <v>3550</v>
      </c>
      <c r="G27" s="15">
        <f t="shared" si="6"/>
        <v>5.4239877769289534E-2</v>
      </c>
      <c r="H27" s="17">
        <v>60955</v>
      </c>
    </row>
    <row r="28" spans="1:8" ht="18" x14ac:dyDescent="0.2">
      <c r="A28" s="12"/>
      <c r="B28" s="20" t="s">
        <v>32</v>
      </c>
      <c r="C28" s="21">
        <v>50000</v>
      </c>
      <c r="D28" s="21">
        <v>35965</v>
      </c>
      <c r="E28" s="15">
        <f t="shared" si="4"/>
        <v>2.6162792218766988E-2</v>
      </c>
      <c r="F28" s="16">
        <f t="shared" si="5"/>
        <v>14035</v>
      </c>
      <c r="G28" s="15">
        <f t="shared" si="6"/>
        <v>0.39024051160850826</v>
      </c>
      <c r="H28" s="22">
        <v>0</v>
      </c>
    </row>
    <row r="29" spans="1:8" ht="18" x14ac:dyDescent="0.2">
      <c r="A29" s="32"/>
      <c r="B29" s="20" t="s">
        <v>33</v>
      </c>
      <c r="C29" s="21">
        <v>28000</v>
      </c>
      <c r="D29" s="21">
        <v>32000</v>
      </c>
      <c r="E29" s="15">
        <f t="shared" si="4"/>
        <v>1.4651163642509514E-2</v>
      </c>
      <c r="F29" s="16">
        <f t="shared" si="5"/>
        <v>-4000</v>
      </c>
      <c r="G29" s="15">
        <f t="shared" si="6"/>
        <v>-0.125</v>
      </c>
      <c r="H29" s="22">
        <v>41000</v>
      </c>
    </row>
    <row r="30" spans="1:8" ht="18.75" thickBot="1" x14ac:dyDescent="0.25">
      <c r="A30" s="32"/>
      <c r="B30" s="20" t="s">
        <v>19</v>
      </c>
      <c r="C30" s="21">
        <v>0</v>
      </c>
      <c r="D30" s="21">
        <v>1350</v>
      </c>
      <c r="E30" s="15">
        <f t="shared" si="4"/>
        <v>0</v>
      </c>
      <c r="F30" s="16">
        <f>C30-D30</f>
        <v>-1350</v>
      </c>
      <c r="G30" s="23">
        <v>0</v>
      </c>
      <c r="H30" s="22">
        <v>0</v>
      </c>
    </row>
    <row r="31" spans="1:8" ht="18.75" thickBot="1" x14ac:dyDescent="0.3">
      <c r="A31" s="33"/>
      <c r="B31" s="25" t="s">
        <v>21</v>
      </c>
      <c r="C31" s="26">
        <f>SUM(C19:C30)</f>
        <v>1911111</v>
      </c>
      <c r="D31" s="26">
        <f>SUM(D19:D30)</f>
        <v>1845086</v>
      </c>
      <c r="E31" s="27">
        <f>SUM(E19:E30)</f>
        <v>1</v>
      </c>
      <c r="F31" s="34">
        <f>SUM(F19:F30)</f>
        <v>66025</v>
      </c>
      <c r="G31" s="28">
        <f>F31/D31</f>
        <v>3.5784239867409973E-2</v>
      </c>
      <c r="H31" s="35">
        <f>SUM(H19:H30)</f>
        <v>1733886</v>
      </c>
    </row>
    <row r="32" spans="1:8" x14ac:dyDescent="0.2">
      <c r="A32" s="5"/>
      <c r="B32" s="5"/>
      <c r="C32" s="5"/>
      <c r="D32" s="5"/>
      <c r="E32" s="5"/>
      <c r="F32" s="5"/>
      <c r="G32" s="5"/>
      <c r="H3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rightToLeft="1" workbookViewId="0">
      <selection activeCell="A3" sqref="A3:F3"/>
    </sheetView>
  </sheetViews>
  <sheetFormatPr defaultRowHeight="14.25" x14ac:dyDescent="0.2"/>
  <cols>
    <col min="1" max="1" width="4.25" customWidth="1"/>
    <col min="2" max="2" width="22.5" customWidth="1"/>
    <col min="3" max="3" width="12.5" customWidth="1"/>
    <col min="4" max="4" width="12.75" customWidth="1"/>
    <col min="5" max="5" width="12.875" customWidth="1"/>
    <col min="6" max="6" width="11.625" customWidth="1"/>
    <col min="8" max="8" width="12.375" customWidth="1"/>
    <col min="257" max="257" width="3.5" customWidth="1"/>
    <col min="258" max="258" width="22.5" customWidth="1"/>
    <col min="259" max="261" width="10.25" customWidth="1"/>
    <col min="262" max="262" width="10.625" customWidth="1"/>
    <col min="264" max="264" width="12.375" customWidth="1"/>
    <col min="513" max="513" width="3.5" customWidth="1"/>
    <col min="514" max="514" width="22.5" customWidth="1"/>
    <col min="515" max="517" width="10.25" customWidth="1"/>
    <col min="518" max="518" width="10.625" customWidth="1"/>
    <col min="520" max="520" width="12.375" customWidth="1"/>
    <col min="769" max="769" width="3.5" customWidth="1"/>
    <col min="770" max="770" width="22.5" customWidth="1"/>
    <col min="771" max="773" width="10.25" customWidth="1"/>
    <col min="774" max="774" width="10.625" customWidth="1"/>
    <col min="776" max="776" width="12.375" customWidth="1"/>
    <col min="1025" max="1025" width="3.5" customWidth="1"/>
    <col min="1026" max="1026" width="22.5" customWidth="1"/>
    <col min="1027" max="1029" width="10.25" customWidth="1"/>
    <col min="1030" max="1030" width="10.625" customWidth="1"/>
    <col min="1032" max="1032" width="12.375" customWidth="1"/>
    <col min="1281" max="1281" width="3.5" customWidth="1"/>
    <col min="1282" max="1282" width="22.5" customWidth="1"/>
    <col min="1283" max="1285" width="10.25" customWidth="1"/>
    <col min="1286" max="1286" width="10.625" customWidth="1"/>
    <col min="1288" max="1288" width="12.375" customWidth="1"/>
    <col min="1537" max="1537" width="3.5" customWidth="1"/>
    <col min="1538" max="1538" width="22.5" customWidth="1"/>
    <col min="1539" max="1541" width="10.25" customWidth="1"/>
    <col min="1542" max="1542" width="10.625" customWidth="1"/>
    <col min="1544" max="1544" width="12.375" customWidth="1"/>
    <col min="1793" max="1793" width="3.5" customWidth="1"/>
    <col min="1794" max="1794" width="22.5" customWidth="1"/>
    <col min="1795" max="1797" width="10.25" customWidth="1"/>
    <col min="1798" max="1798" width="10.625" customWidth="1"/>
    <col min="1800" max="1800" width="12.375" customWidth="1"/>
    <col min="2049" max="2049" width="3.5" customWidth="1"/>
    <col min="2050" max="2050" width="22.5" customWidth="1"/>
    <col min="2051" max="2053" width="10.25" customWidth="1"/>
    <col min="2054" max="2054" width="10.625" customWidth="1"/>
    <col min="2056" max="2056" width="12.375" customWidth="1"/>
    <col min="2305" max="2305" width="3.5" customWidth="1"/>
    <col min="2306" max="2306" width="22.5" customWidth="1"/>
    <col min="2307" max="2309" width="10.25" customWidth="1"/>
    <col min="2310" max="2310" width="10.625" customWidth="1"/>
    <col min="2312" max="2312" width="12.375" customWidth="1"/>
    <col min="2561" max="2561" width="3.5" customWidth="1"/>
    <col min="2562" max="2562" width="22.5" customWidth="1"/>
    <col min="2563" max="2565" width="10.25" customWidth="1"/>
    <col min="2566" max="2566" width="10.625" customWidth="1"/>
    <col min="2568" max="2568" width="12.375" customWidth="1"/>
    <col min="2817" max="2817" width="3.5" customWidth="1"/>
    <col min="2818" max="2818" width="22.5" customWidth="1"/>
    <col min="2819" max="2821" width="10.25" customWidth="1"/>
    <col min="2822" max="2822" width="10.625" customWidth="1"/>
    <col min="2824" max="2824" width="12.375" customWidth="1"/>
    <col min="3073" max="3073" width="3.5" customWidth="1"/>
    <col min="3074" max="3074" width="22.5" customWidth="1"/>
    <col min="3075" max="3077" width="10.25" customWidth="1"/>
    <col min="3078" max="3078" width="10.625" customWidth="1"/>
    <col min="3080" max="3080" width="12.375" customWidth="1"/>
    <col min="3329" max="3329" width="3.5" customWidth="1"/>
    <col min="3330" max="3330" width="22.5" customWidth="1"/>
    <col min="3331" max="3333" width="10.25" customWidth="1"/>
    <col min="3334" max="3334" width="10.625" customWidth="1"/>
    <col min="3336" max="3336" width="12.375" customWidth="1"/>
    <col min="3585" max="3585" width="3.5" customWidth="1"/>
    <col min="3586" max="3586" width="22.5" customWidth="1"/>
    <col min="3587" max="3589" width="10.25" customWidth="1"/>
    <col min="3590" max="3590" width="10.625" customWidth="1"/>
    <col min="3592" max="3592" width="12.375" customWidth="1"/>
    <col min="3841" max="3841" width="3.5" customWidth="1"/>
    <col min="3842" max="3842" width="22.5" customWidth="1"/>
    <col min="3843" max="3845" width="10.25" customWidth="1"/>
    <col min="3846" max="3846" width="10.625" customWidth="1"/>
    <col min="3848" max="3848" width="12.375" customWidth="1"/>
    <col min="4097" max="4097" width="3.5" customWidth="1"/>
    <col min="4098" max="4098" width="22.5" customWidth="1"/>
    <col min="4099" max="4101" width="10.25" customWidth="1"/>
    <col min="4102" max="4102" width="10.625" customWidth="1"/>
    <col min="4104" max="4104" width="12.375" customWidth="1"/>
    <col min="4353" max="4353" width="3.5" customWidth="1"/>
    <col min="4354" max="4354" width="22.5" customWidth="1"/>
    <col min="4355" max="4357" width="10.25" customWidth="1"/>
    <col min="4358" max="4358" width="10.625" customWidth="1"/>
    <col min="4360" max="4360" width="12.375" customWidth="1"/>
    <col min="4609" max="4609" width="3.5" customWidth="1"/>
    <col min="4610" max="4610" width="22.5" customWidth="1"/>
    <col min="4611" max="4613" width="10.25" customWidth="1"/>
    <col min="4614" max="4614" width="10.625" customWidth="1"/>
    <col min="4616" max="4616" width="12.375" customWidth="1"/>
    <col min="4865" max="4865" width="3.5" customWidth="1"/>
    <col min="4866" max="4866" width="22.5" customWidth="1"/>
    <col min="4867" max="4869" width="10.25" customWidth="1"/>
    <col min="4870" max="4870" width="10.625" customWidth="1"/>
    <col min="4872" max="4872" width="12.375" customWidth="1"/>
    <col min="5121" max="5121" width="3.5" customWidth="1"/>
    <col min="5122" max="5122" width="22.5" customWidth="1"/>
    <col min="5123" max="5125" width="10.25" customWidth="1"/>
    <col min="5126" max="5126" width="10.625" customWidth="1"/>
    <col min="5128" max="5128" width="12.375" customWidth="1"/>
    <col min="5377" max="5377" width="3.5" customWidth="1"/>
    <col min="5378" max="5378" width="22.5" customWidth="1"/>
    <col min="5379" max="5381" width="10.25" customWidth="1"/>
    <col min="5382" max="5382" width="10.625" customWidth="1"/>
    <col min="5384" max="5384" width="12.375" customWidth="1"/>
    <col min="5633" max="5633" width="3.5" customWidth="1"/>
    <col min="5634" max="5634" width="22.5" customWidth="1"/>
    <col min="5635" max="5637" width="10.25" customWidth="1"/>
    <col min="5638" max="5638" width="10.625" customWidth="1"/>
    <col min="5640" max="5640" width="12.375" customWidth="1"/>
    <col min="5889" max="5889" width="3.5" customWidth="1"/>
    <col min="5890" max="5890" width="22.5" customWidth="1"/>
    <col min="5891" max="5893" width="10.25" customWidth="1"/>
    <col min="5894" max="5894" width="10.625" customWidth="1"/>
    <col min="5896" max="5896" width="12.375" customWidth="1"/>
    <col min="6145" max="6145" width="3.5" customWidth="1"/>
    <col min="6146" max="6146" width="22.5" customWidth="1"/>
    <col min="6147" max="6149" width="10.25" customWidth="1"/>
    <col min="6150" max="6150" width="10.625" customWidth="1"/>
    <col min="6152" max="6152" width="12.375" customWidth="1"/>
    <col min="6401" max="6401" width="3.5" customWidth="1"/>
    <col min="6402" max="6402" width="22.5" customWidth="1"/>
    <col min="6403" max="6405" width="10.25" customWidth="1"/>
    <col min="6406" max="6406" width="10.625" customWidth="1"/>
    <col min="6408" max="6408" width="12.375" customWidth="1"/>
    <col min="6657" max="6657" width="3.5" customWidth="1"/>
    <col min="6658" max="6658" width="22.5" customWidth="1"/>
    <col min="6659" max="6661" width="10.25" customWidth="1"/>
    <col min="6662" max="6662" width="10.625" customWidth="1"/>
    <col min="6664" max="6664" width="12.375" customWidth="1"/>
    <col min="6913" max="6913" width="3.5" customWidth="1"/>
    <col min="6914" max="6914" width="22.5" customWidth="1"/>
    <col min="6915" max="6917" width="10.25" customWidth="1"/>
    <col min="6918" max="6918" width="10.625" customWidth="1"/>
    <col min="6920" max="6920" width="12.375" customWidth="1"/>
    <col min="7169" max="7169" width="3.5" customWidth="1"/>
    <col min="7170" max="7170" width="22.5" customWidth="1"/>
    <col min="7171" max="7173" width="10.25" customWidth="1"/>
    <col min="7174" max="7174" width="10.625" customWidth="1"/>
    <col min="7176" max="7176" width="12.375" customWidth="1"/>
    <col min="7425" max="7425" width="3.5" customWidth="1"/>
    <col min="7426" max="7426" width="22.5" customWidth="1"/>
    <col min="7427" max="7429" width="10.25" customWidth="1"/>
    <col min="7430" max="7430" width="10.625" customWidth="1"/>
    <col min="7432" max="7432" width="12.375" customWidth="1"/>
    <col min="7681" max="7681" width="3.5" customWidth="1"/>
    <col min="7682" max="7682" width="22.5" customWidth="1"/>
    <col min="7683" max="7685" width="10.25" customWidth="1"/>
    <col min="7686" max="7686" width="10.625" customWidth="1"/>
    <col min="7688" max="7688" width="12.375" customWidth="1"/>
    <col min="7937" max="7937" width="3.5" customWidth="1"/>
    <col min="7938" max="7938" width="22.5" customWidth="1"/>
    <col min="7939" max="7941" width="10.25" customWidth="1"/>
    <col min="7942" max="7942" width="10.625" customWidth="1"/>
    <col min="7944" max="7944" width="12.375" customWidth="1"/>
    <col min="8193" max="8193" width="3.5" customWidth="1"/>
    <col min="8194" max="8194" width="22.5" customWidth="1"/>
    <col min="8195" max="8197" width="10.25" customWidth="1"/>
    <col min="8198" max="8198" width="10.625" customWidth="1"/>
    <col min="8200" max="8200" width="12.375" customWidth="1"/>
    <col min="8449" max="8449" width="3.5" customWidth="1"/>
    <col min="8450" max="8450" width="22.5" customWidth="1"/>
    <col min="8451" max="8453" width="10.25" customWidth="1"/>
    <col min="8454" max="8454" width="10.625" customWidth="1"/>
    <col min="8456" max="8456" width="12.375" customWidth="1"/>
    <col min="8705" max="8705" width="3.5" customWidth="1"/>
    <col min="8706" max="8706" width="22.5" customWidth="1"/>
    <col min="8707" max="8709" width="10.25" customWidth="1"/>
    <col min="8710" max="8710" width="10.625" customWidth="1"/>
    <col min="8712" max="8712" width="12.375" customWidth="1"/>
    <col min="8961" max="8961" width="3.5" customWidth="1"/>
    <col min="8962" max="8962" width="22.5" customWidth="1"/>
    <col min="8963" max="8965" width="10.25" customWidth="1"/>
    <col min="8966" max="8966" width="10.625" customWidth="1"/>
    <col min="8968" max="8968" width="12.375" customWidth="1"/>
    <col min="9217" max="9217" width="3.5" customWidth="1"/>
    <col min="9218" max="9218" width="22.5" customWidth="1"/>
    <col min="9219" max="9221" width="10.25" customWidth="1"/>
    <col min="9222" max="9222" width="10.625" customWidth="1"/>
    <col min="9224" max="9224" width="12.375" customWidth="1"/>
    <col min="9473" max="9473" width="3.5" customWidth="1"/>
    <col min="9474" max="9474" width="22.5" customWidth="1"/>
    <col min="9475" max="9477" width="10.25" customWidth="1"/>
    <col min="9478" max="9478" width="10.625" customWidth="1"/>
    <col min="9480" max="9480" width="12.375" customWidth="1"/>
    <col min="9729" max="9729" width="3.5" customWidth="1"/>
    <col min="9730" max="9730" width="22.5" customWidth="1"/>
    <col min="9731" max="9733" width="10.25" customWidth="1"/>
    <col min="9734" max="9734" width="10.625" customWidth="1"/>
    <col min="9736" max="9736" width="12.375" customWidth="1"/>
    <col min="9985" max="9985" width="3.5" customWidth="1"/>
    <col min="9986" max="9986" width="22.5" customWidth="1"/>
    <col min="9987" max="9989" width="10.25" customWidth="1"/>
    <col min="9990" max="9990" width="10.625" customWidth="1"/>
    <col min="9992" max="9992" width="12.375" customWidth="1"/>
    <col min="10241" max="10241" width="3.5" customWidth="1"/>
    <col min="10242" max="10242" width="22.5" customWidth="1"/>
    <col min="10243" max="10245" width="10.25" customWidth="1"/>
    <col min="10246" max="10246" width="10.625" customWidth="1"/>
    <col min="10248" max="10248" width="12.375" customWidth="1"/>
    <col min="10497" max="10497" width="3.5" customWidth="1"/>
    <col min="10498" max="10498" width="22.5" customWidth="1"/>
    <col min="10499" max="10501" width="10.25" customWidth="1"/>
    <col min="10502" max="10502" width="10.625" customWidth="1"/>
    <col min="10504" max="10504" width="12.375" customWidth="1"/>
    <col min="10753" max="10753" width="3.5" customWidth="1"/>
    <col min="10754" max="10754" width="22.5" customWidth="1"/>
    <col min="10755" max="10757" width="10.25" customWidth="1"/>
    <col min="10758" max="10758" width="10.625" customWidth="1"/>
    <col min="10760" max="10760" width="12.375" customWidth="1"/>
    <col min="11009" max="11009" width="3.5" customWidth="1"/>
    <col min="11010" max="11010" width="22.5" customWidth="1"/>
    <col min="11011" max="11013" width="10.25" customWidth="1"/>
    <col min="11014" max="11014" width="10.625" customWidth="1"/>
    <col min="11016" max="11016" width="12.375" customWidth="1"/>
    <col min="11265" max="11265" width="3.5" customWidth="1"/>
    <col min="11266" max="11266" width="22.5" customWidth="1"/>
    <col min="11267" max="11269" width="10.25" customWidth="1"/>
    <col min="11270" max="11270" width="10.625" customWidth="1"/>
    <col min="11272" max="11272" width="12.375" customWidth="1"/>
    <col min="11521" max="11521" width="3.5" customWidth="1"/>
    <col min="11522" max="11522" width="22.5" customWidth="1"/>
    <col min="11523" max="11525" width="10.25" customWidth="1"/>
    <col min="11526" max="11526" width="10.625" customWidth="1"/>
    <col min="11528" max="11528" width="12.375" customWidth="1"/>
    <col min="11777" max="11777" width="3.5" customWidth="1"/>
    <col min="11778" max="11778" width="22.5" customWidth="1"/>
    <col min="11779" max="11781" width="10.25" customWidth="1"/>
    <col min="11782" max="11782" width="10.625" customWidth="1"/>
    <col min="11784" max="11784" width="12.375" customWidth="1"/>
    <col min="12033" max="12033" width="3.5" customWidth="1"/>
    <col min="12034" max="12034" width="22.5" customWidth="1"/>
    <col min="12035" max="12037" width="10.25" customWidth="1"/>
    <col min="12038" max="12038" width="10.625" customWidth="1"/>
    <col min="12040" max="12040" width="12.375" customWidth="1"/>
    <col min="12289" max="12289" width="3.5" customWidth="1"/>
    <col min="12290" max="12290" width="22.5" customWidth="1"/>
    <col min="12291" max="12293" width="10.25" customWidth="1"/>
    <col min="12294" max="12294" width="10.625" customWidth="1"/>
    <col min="12296" max="12296" width="12.375" customWidth="1"/>
    <col min="12545" max="12545" width="3.5" customWidth="1"/>
    <col min="12546" max="12546" width="22.5" customWidth="1"/>
    <col min="12547" max="12549" width="10.25" customWidth="1"/>
    <col min="12550" max="12550" width="10.625" customWidth="1"/>
    <col min="12552" max="12552" width="12.375" customWidth="1"/>
    <col min="12801" max="12801" width="3.5" customWidth="1"/>
    <col min="12802" max="12802" width="22.5" customWidth="1"/>
    <col min="12803" max="12805" width="10.25" customWidth="1"/>
    <col min="12806" max="12806" width="10.625" customWidth="1"/>
    <col min="12808" max="12808" width="12.375" customWidth="1"/>
    <col min="13057" max="13057" width="3.5" customWidth="1"/>
    <col min="13058" max="13058" width="22.5" customWidth="1"/>
    <col min="13059" max="13061" width="10.25" customWidth="1"/>
    <col min="13062" max="13062" width="10.625" customWidth="1"/>
    <col min="13064" max="13064" width="12.375" customWidth="1"/>
    <col min="13313" max="13313" width="3.5" customWidth="1"/>
    <col min="13314" max="13314" width="22.5" customWidth="1"/>
    <col min="13315" max="13317" width="10.25" customWidth="1"/>
    <col min="13318" max="13318" width="10.625" customWidth="1"/>
    <col min="13320" max="13320" width="12.375" customWidth="1"/>
    <col min="13569" max="13569" width="3.5" customWidth="1"/>
    <col min="13570" max="13570" width="22.5" customWidth="1"/>
    <col min="13571" max="13573" width="10.25" customWidth="1"/>
    <col min="13574" max="13574" width="10.625" customWidth="1"/>
    <col min="13576" max="13576" width="12.375" customWidth="1"/>
    <col min="13825" max="13825" width="3.5" customWidth="1"/>
    <col min="13826" max="13826" width="22.5" customWidth="1"/>
    <col min="13827" max="13829" width="10.25" customWidth="1"/>
    <col min="13830" max="13830" width="10.625" customWidth="1"/>
    <col min="13832" max="13832" width="12.375" customWidth="1"/>
    <col min="14081" max="14081" width="3.5" customWidth="1"/>
    <col min="14082" max="14082" width="22.5" customWidth="1"/>
    <col min="14083" max="14085" width="10.25" customWidth="1"/>
    <col min="14086" max="14086" width="10.625" customWidth="1"/>
    <col min="14088" max="14088" width="12.375" customWidth="1"/>
    <col min="14337" max="14337" width="3.5" customWidth="1"/>
    <col min="14338" max="14338" width="22.5" customWidth="1"/>
    <col min="14339" max="14341" width="10.25" customWidth="1"/>
    <col min="14342" max="14342" width="10.625" customWidth="1"/>
    <col min="14344" max="14344" width="12.375" customWidth="1"/>
    <col min="14593" max="14593" width="3.5" customWidth="1"/>
    <col min="14594" max="14594" width="22.5" customWidth="1"/>
    <col min="14595" max="14597" width="10.25" customWidth="1"/>
    <col min="14598" max="14598" width="10.625" customWidth="1"/>
    <col min="14600" max="14600" width="12.375" customWidth="1"/>
    <col min="14849" max="14849" width="3.5" customWidth="1"/>
    <col min="14850" max="14850" width="22.5" customWidth="1"/>
    <col min="14851" max="14853" width="10.25" customWidth="1"/>
    <col min="14854" max="14854" width="10.625" customWidth="1"/>
    <col min="14856" max="14856" width="12.375" customWidth="1"/>
    <col min="15105" max="15105" width="3.5" customWidth="1"/>
    <col min="15106" max="15106" width="22.5" customWidth="1"/>
    <col min="15107" max="15109" width="10.25" customWidth="1"/>
    <col min="15110" max="15110" width="10.625" customWidth="1"/>
    <col min="15112" max="15112" width="12.375" customWidth="1"/>
    <col min="15361" max="15361" width="3.5" customWidth="1"/>
    <col min="15362" max="15362" width="22.5" customWidth="1"/>
    <col min="15363" max="15365" width="10.25" customWidth="1"/>
    <col min="15366" max="15366" width="10.625" customWidth="1"/>
    <col min="15368" max="15368" width="12.375" customWidth="1"/>
    <col min="15617" max="15617" width="3.5" customWidth="1"/>
    <col min="15618" max="15618" width="22.5" customWidth="1"/>
    <col min="15619" max="15621" width="10.25" customWidth="1"/>
    <col min="15622" max="15622" width="10.625" customWidth="1"/>
    <col min="15624" max="15624" width="12.375" customWidth="1"/>
    <col min="15873" max="15873" width="3.5" customWidth="1"/>
    <col min="15874" max="15874" width="22.5" customWidth="1"/>
    <col min="15875" max="15877" width="10.25" customWidth="1"/>
    <col min="15878" max="15878" width="10.625" customWidth="1"/>
    <col min="15880" max="15880" width="12.375" customWidth="1"/>
    <col min="16129" max="16129" width="3.5" customWidth="1"/>
    <col min="16130" max="16130" width="22.5" customWidth="1"/>
    <col min="16131" max="16133" width="10.25" customWidth="1"/>
    <col min="16134" max="16134" width="10.625" customWidth="1"/>
    <col min="16136" max="16136" width="12.375" customWidth="1"/>
  </cols>
  <sheetData>
    <row r="1" spans="1:10" x14ac:dyDescent="0.2">
      <c r="D1" s="36"/>
    </row>
    <row r="2" spans="1:10" s="37" customFormat="1" ht="20.25" x14ac:dyDescent="0.3">
      <c r="A2" s="111" t="s">
        <v>34</v>
      </c>
      <c r="B2" s="111"/>
      <c r="C2" s="111"/>
      <c r="D2" s="111"/>
      <c r="E2" s="111"/>
      <c r="F2" s="111"/>
    </row>
    <row r="3" spans="1:10" ht="18" x14ac:dyDescent="0.25">
      <c r="A3" s="112" t="s">
        <v>22</v>
      </c>
      <c r="B3" s="112"/>
      <c r="C3" s="112"/>
      <c r="D3" s="112"/>
      <c r="E3" s="112"/>
      <c r="F3" s="112"/>
    </row>
    <row r="4" spans="1:10" ht="16.5" thickBot="1" x14ac:dyDescent="0.3">
      <c r="B4" s="38"/>
      <c r="C4" s="38"/>
      <c r="F4" s="39"/>
      <c r="H4" s="40"/>
    </row>
    <row r="5" spans="1:10" ht="15.75" x14ac:dyDescent="0.25">
      <c r="A5" s="41" t="s">
        <v>35</v>
      </c>
      <c r="B5" s="42" t="s">
        <v>36</v>
      </c>
      <c r="C5" s="42" t="s">
        <v>37</v>
      </c>
      <c r="D5" s="43" t="s">
        <v>38</v>
      </c>
      <c r="E5" s="43" t="s">
        <v>39</v>
      </c>
      <c r="F5" s="44" t="s">
        <v>40</v>
      </c>
      <c r="H5" s="45"/>
    </row>
    <row r="6" spans="1:10" ht="16.5" thickBot="1" x14ac:dyDescent="0.3">
      <c r="A6" s="46"/>
      <c r="B6" s="47"/>
      <c r="C6" s="48">
        <v>2019</v>
      </c>
      <c r="D6" s="48">
        <v>2018</v>
      </c>
      <c r="E6" s="47"/>
      <c r="F6" s="49">
        <v>2017</v>
      </c>
      <c r="H6" s="45"/>
    </row>
    <row r="7" spans="1:10" ht="16.5" thickBot="1" x14ac:dyDescent="0.3">
      <c r="A7" s="50"/>
      <c r="B7" s="51" t="s">
        <v>41</v>
      </c>
      <c r="C7" s="52">
        <f>C9+C14+C22+C29+C35</f>
        <v>1911111</v>
      </c>
      <c r="D7" s="52">
        <f>D9+D14+D22+D29+D35</f>
        <v>1845086</v>
      </c>
      <c r="E7" s="52">
        <f>E9+E14+E22+E29+E35</f>
        <v>66025</v>
      </c>
      <c r="F7" s="53">
        <f>F9+F14+F22+F29+F35</f>
        <v>1733886</v>
      </c>
      <c r="H7" s="54"/>
    </row>
    <row r="8" spans="1:10" ht="15" thickBot="1" x14ac:dyDescent="0.25">
      <c r="A8" s="55"/>
      <c r="B8" s="56"/>
      <c r="C8" s="57"/>
      <c r="D8" s="57"/>
      <c r="E8" s="57"/>
      <c r="F8" s="58"/>
      <c r="H8" s="59"/>
    </row>
    <row r="9" spans="1:10" ht="16.5" thickBot="1" x14ac:dyDescent="0.3">
      <c r="A9" s="60">
        <v>10</v>
      </c>
      <c r="B9" s="61" t="s">
        <v>42</v>
      </c>
      <c r="C9" s="52">
        <f>SUM(C10:C12)</f>
        <v>1024580</v>
      </c>
      <c r="D9" s="52">
        <f>SUM(D10:D12)</f>
        <v>998120</v>
      </c>
      <c r="E9" s="52">
        <f>SUM(E10:E12)</f>
        <v>26460</v>
      </c>
      <c r="F9" s="62">
        <f>SUM(F10:F12)</f>
        <v>958594</v>
      </c>
      <c r="H9" s="54"/>
    </row>
    <row r="10" spans="1:10" x14ac:dyDescent="0.2">
      <c r="A10" s="63">
        <v>11</v>
      </c>
      <c r="B10" s="64" t="s">
        <v>23</v>
      </c>
      <c r="C10" s="65">
        <v>1022000</v>
      </c>
      <c r="D10" s="65">
        <v>994000</v>
      </c>
      <c r="E10" s="65">
        <f>C10-D10</f>
        <v>28000</v>
      </c>
      <c r="F10" s="66">
        <v>955816</v>
      </c>
      <c r="H10" s="67"/>
    </row>
    <row r="11" spans="1:10" x14ac:dyDescent="0.2">
      <c r="A11" s="68">
        <v>12</v>
      </c>
      <c r="B11" s="69" t="s">
        <v>43</v>
      </c>
      <c r="C11" s="70">
        <v>1830</v>
      </c>
      <c r="D11" s="70">
        <v>1870</v>
      </c>
      <c r="E11" s="65">
        <f>C11-D11</f>
        <v>-40</v>
      </c>
      <c r="F11" s="71">
        <v>2103</v>
      </c>
      <c r="H11" s="67"/>
    </row>
    <row r="12" spans="1:10" x14ac:dyDescent="0.2">
      <c r="A12" s="68">
        <v>19</v>
      </c>
      <c r="B12" s="69" t="s">
        <v>44</v>
      </c>
      <c r="C12" s="70">
        <v>750</v>
      </c>
      <c r="D12" s="70">
        <v>2250</v>
      </c>
      <c r="E12" s="65">
        <f>C12-D12</f>
        <v>-1500</v>
      </c>
      <c r="F12" s="71">
        <v>675</v>
      </c>
      <c r="H12" s="67"/>
    </row>
    <row r="13" spans="1:10" ht="16.5" thickBot="1" x14ac:dyDescent="0.3">
      <c r="A13" s="72"/>
      <c r="B13" s="73"/>
      <c r="C13" s="74"/>
      <c r="D13" s="74"/>
      <c r="E13" s="74"/>
      <c r="F13" s="75"/>
      <c r="H13" s="76"/>
    </row>
    <row r="14" spans="1:10" ht="16.5" thickBot="1" x14ac:dyDescent="0.3">
      <c r="A14" s="60">
        <v>20</v>
      </c>
      <c r="B14" s="61" t="s">
        <v>45</v>
      </c>
      <c r="C14" s="52">
        <f>SUM(C15:C20)</f>
        <v>93019</v>
      </c>
      <c r="D14" s="52">
        <f>SUM(D15:D20)</f>
        <v>88006</v>
      </c>
      <c r="E14" s="52">
        <f>SUM(E15:E20)</f>
        <v>5013</v>
      </c>
      <c r="F14" s="62">
        <f>SUM(F15:F20)</f>
        <v>79778</v>
      </c>
      <c r="H14" s="54"/>
    </row>
    <row r="15" spans="1:10" x14ac:dyDescent="0.2">
      <c r="A15" s="63">
        <v>21</v>
      </c>
      <c r="B15" s="64" t="s">
        <v>46</v>
      </c>
      <c r="C15" s="65">
        <v>45755</v>
      </c>
      <c r="D15" s="65">
        <v>44225</v>
      </c>
      <c r="E15" s="65">
        <f>C15-D15</f>
        <v>1530</v>
      </c>
      <c r="F15" s="77">
        <v>41744</v>
      </c>
      <c r="H15" s="67"/>
      <c r="J15" s="40"/>
    </row>
    <row r="16" spans="1:10" x14ac:dyDescent="0.2">
      <c r="A16" s="68">
        <v>23</v>
      </c>
      <c r="B16" s="69" t="s">
        <v>47</v>
      </c>
      <c r="C16" s="70">
        <v>27190</v>
      </c>
      <c r="D16" s="70">
        <v>22270</v>
      </c>
      <c r="E16" s="65">
        <f t="shared" ref="E16:E20" si="0">C16-D16</f>
        <v>4920</v>
      </c>
      <c r="F16" s="71">
        <v>17496</v>
      </c>
      <c r="H16" s="67"/>
    </row>
    <row r="17" spans="1:13" x14ac:dyDescent="0.2">
      <c r="A17" s="68">
        <v>24</v>
      </c>
      <c r="B17" s="69" t="s">
        <v>48</v>
      </c>
      <c r="C17" s="70">
        <v>510</v>
      </c>
      <c r="D17" s="70">
        <v>453</v>
      </c>
      <c r="E17" s="65">
        <f t="shared" si="0"/>
        <v>57</v>
      </c>
      <c r="F17" s="71">
        <v>171</v>
      </c>
      <c r="H17" s="67"/>
    </row>
    <row r="18" spans="1:13" x14ac:dyDescent="0.2">
      <c r="A18" s="68">
        <v>26</v>
      </c>
      <c r="B18" s="69" t="s">
        <v>49</v>
      </c>
      <c r="C18" s="70">
        <f>806+320+100</f>
        <v>1226</v>
      </c>
      <c r="D18" s="70">
        <v>1999</v>
      </c>
      <c r="E18" s="65">
        <f t="shared" si="0"/>
        <v>-773</v>
      </c>
      <c r="F18" s="71">
        <v>2640</v>
      </c>
      <c r="H18" s="67"/>
    </row>
    <row r="19" spans="1:13" x14ac:dyDescent="0.2">
      <c r="A19" s="68">
        <v>27</v>
      </c>
      <c r="B19" s="69" t="s">
        <v>50</v>
      </c>
      <c r="C19" s="70">
        <v>3688</v>
      </c>
      <c r="D19" s="70">
        <v>3968</v>
      </c>
      <c r="E19" s="65">
        <f t="shared" si="0"/>
        <v>-280</v>
      </c>
      <c r="F19" s="71">
        <v>5477</v>
      </c>
      <c r="H19" s="67"/>
    </row>
    <row r="20" spans="1:13" x14ac:dyDescent="0.2">
      <c r="A20" s="68">
        <v>28</v>
      </c>
      <c r="B20" s="69" t="s">
        <v>51</v>
      </c>
      <c r="C20" s="70">
        <v>14650</v>
      </c>
      <c r="D20" s="70">
        <v>15091</v>
      </c>
      <c r="E20" s="65">
        <f t="shared" si="0"/>
        <v>-441</v>
      </c>
      <c r="F20" s="71">
        <v>12250</v>
      </c>
      <c r="H20" s="67"/>
    </row>
    <row r="21" spans="1:13" ht="15" thickBot="1" x14ac:dyDescent="0.25">
      <c r="A21" s="78"/>
      <c r="B21" s="79"/>
      <c r="C21" s="80"/>
      <c r="D21" s="80"/>
      <c r="E21" s="80"/>
      <c r="F21" s="81"/>
      <c r="H21" s="59"/>
    </row>
    <row r="22" spans="1:13" ht="16.5" thickBot="1" x14ac:dyDescent="0.3">
      <c r="A22" s="60">
        <v>30</v>
      </c>
      <c r="B22" s="61" t="s">
        <v>52</v>
      </c>
      <c r="C22" s="52">
        <f>SUM(C23:C27)</f>
        <v>596872</v>
      </c>
      <c r="D22" s="52">
        <f>SUM(D23:D27)</f>
        <v>566471</v>
      </c>
      <c r="E22" s="52">
        <f>SUM(E23:E27)</f>
        <v>30401</v>
      </c>
      <c r="F22" s="62">
        <f>SUM(F23:F27)</f>
        <v>548571</v>
      </c>
      <c r="H22" s="54"/>
    </row>
    <row r="23" spans="1:13" x14ac:dyDescent="0.2">
      <c r="A23" s="63">
        <v>31</v>
      </c>
      <c r="B23" s="64" t="s">
        <v>53</v>
      </c>
      <c r="C23" s="65">
        <v>438739</v>
      </c>
      <c r="D23" s="65">
        <v>421506</v>
      </c>
      <c r="E23" s="65">
        <f>C23-D23</f>
        <v>17233</v>
      </c>
      <c r="F23" s="77">
        <v>411460</v>
      </c>
      <c r="H23" s="67"/>
    </row>
    <row r="24" spans="1:13" x14ac:dyDescent="0.2">
      <c r="A24" s="68">
        <v>32</v>
      </c>
      <c r="B24" s="69" t="s">
        <v>54</v>
      </c>
      <c r="C24" s="70">
        <v>705</v>
      </c>
      <c r="D24" s="70">
        <v>825</v>
      </c>
      <c r="E24" s="65">
        <f>C24-D24</f>
        <v>-120</v>
      </c>
      <c r="F24" s="71">
        <v>690</v>
      </c>
      <c r="G24" s="45"/>
      <c r="H24" s="67"/>
    </row>
    <row r="25" spans="1:13" ht="15.75" x14ac:dyDescent="0.25">
      <c r="A25" s="68">
        <v>34</v>
      </c>
      <c r="B25" s="69" t="s">
        <v>55</v>
      </c>
      <c r="C25" s="70">
        <v>155471</v>
      </c>
      <c r="D25" s="70">
        <v>141948</v>
      </c>
      <c r="E25" s="70">
        <f>C25-D25</f>
        <v>13523</v>
      </c>
      <c r="F25" s="71">
        <v>135519</v>
      </c>
      <c r="G25" s="54"/>
      <c r="H25" s="67"/>
    </row>
    <row r="26" spans="1:13" x14ac:dyDescent="0.2">
      <c r="A26" s="68">
        <v>36</v>
      </c>
      <c r="B26" s="69" t="s">
        <v>56</v>
      </c>
      <c r="C26" s="70">
        <v>1281</v>
      </c>
      <c r="D26" s="70">
        <v>1241</v>
      </c>
      <c r="E26" s="70">
        <f>C26-D26</f>
        <v>40</v>
      </c>
      <c r="F26" s="71">
        <v>850</v>
      </c>
      <c r="G26" s="59"/>
      <c r="H26" s="67"/>
    </row>
    <row r="27" spans="1:13" ht="15.75" x14ac:dyDescent="0.25">
      <c r="A27" s="68">
        <v>37</v>
      </c>
      <c r="B27" s="69" t="s">
        <v>57</v>
      </c>
      <c r="C27" s="70">
        <v>676</v>
      </c>
      <c r="D27" s="70">
        <v>951</v>
      </c>
      <c r="E27" s="70">
        <f>C27-D27</f>
        <v>-275</v>
      </c>
      <c r="F27" s="71">
        <v>52</v>
      </c>
      <c r="G27" s="54"/>
      <c r="H27" s="67"/>
    </row>
    <row r="28" spans="1:13" ht="15" thickBot="1" x14ac:dyDescent="0.25">
      <c r="A28" s="82"/>
      <c r="B28" s="83"/>
      <c r="C28" s="84"/>
      <c r="D28" s="84"/>
      <c r="E28" s="84"/>
      <c r="F28" s="85"/>
      <c r="G28" s="67"/>
      <c r="H28" s="67"/>
    </row>
    <row r="29" spans="1:13" ht="16.5" thickBot="1" x14ac:dyDescent="0.3">
      <c r="A29" s="60">
        <v>40</v>
      </c>
      <c r="B29" s="61" t="s">
        <v>58</v>
      </c>
      <c r="C29" s="52">
        <f>SUM(C30:C33)</f>
        <v>39109</v>
      </c>
      <c r="D29" s="52">
        <f>SUM(D30:D33)</f>
        <v>42478</v>
      </c>
      <c r="E29" s="52">
        <f>SUM(E30:E33)</f>
        <v>-3369</v>
      </c>
      <c r="F29" s="62">
        <f>SUM(F30:F33)</f>
        <v>32367</v>
      </c>
      <c r="G29" s="67"/>
      <c r="H29" s="54"/>
    </row>
    <row r="30" spans="1:13" x14ac:dyDescent="0.2">
      <c r="A30" s="63">
        <v>41</v>
      </c>
      <c r="B30" s="64" t="s">
        <v>59</v>
      </c>
      <c r="C30" s="65"/>
      <c r="D30" s="65"/>
      <c r="E30" s="65"/>
      <c r="F30" s="77">
        <v>8</v>
      </c>
      <c r="G30" s="67"/>
      <c r="H30" s="67"/>
    </row>
    <row r="31" spans="1:13" x14ac:dyDescent="0.2">
      <c r="A31" s="68">
        <v>43</v>
      </c>
      <c r="B31" s="69" t="s">
        <v>60</v>
      </c>
      <c r="C31" s="70">
        <v>38509</v>
      </c>
      <c r="D31" s="70">
        <v>41758</v>
      </c>
      <c r="E31" s="70">
        <f>C31-D31</f>
        <v>-3249</v>
      </c>
      <c r="F31" s="71">
        <v>27177</v>
      </c>
      <c r="G31" s="67"/>
      <c r="H31" s="67"/>
    </row>
    <row r="32" spans="1:13" ht="15.75" x14ac:dyDescent="0.25">
      <c r="A32" s="68">
        <v>44</v>
      </c>
      <c r="B32" s="69" t="s">
        <v>61</v>
      </c>
      <c r="C32" s="70"/>
      <c r="D32" s="70"/>
      <c r="E32" s="70"/>
      <c r="F32" s="71">
        <v>100</v>
      </c>
      <c r="G32" s="76"/>
      <c r="H32" s="67"/>
      <c r="M32" t="s">
        <v>62</v>
      </c>
    </row>
    <row r="33" spans="1:8" x14ac:dyDescent="0.2">
      <c r="A33" s="68">
        <v>48</v>
      </c>
      <c r="B33" s="69" t="s">
        <v>63</v>
      </c>
      <c r="C33" s="70">
        <v>600</v>
      </c>
      <c r="D33" s="70">
        <v>720</v>
      </c>
      <c r="E33" s="70">
        <f>C33-D33</f>
        <v>-120</v>
      </c>
      <c r="F33" s="71">
        <v>5082</v>
      </c>
      <c r="G33" s="67"/>
      <c r="H33" s="67"/>
    </row>
    <row r="34" spans="1:8" ht="15" thickBot="1" x14ac:dyDescent="0.25">
      <c r="A34" s="82"/>
      <c r="B34" s="83"/>
      <c r="C34" s="84"/>
      <c r="D34" s="84"/>
      <c r="E34" s="84"/>
      <c r="F34" s="85"/>
      <c r="G34" s="67"/>
      <c r="H34" s="67"/>
    </row>
    <row r="35" spans="1:8" ht="16.5" thickBot="1" x14ac:dyDescent="0.3">
      <c r="A35" s="60">
        <v>50</v>
      </c>
      <c r="B35" s="61" t="s">
        <v>64</v>
      </c>
      <c r="C35" s="52">
        <f>SUM(C36:C37)</f>
        <v>157531</v>
      </c>
      <c r="D35" s="52">
        <f>SUM(D36:D37)</f>
        <v>150011</v>
      </c>
      <c r="E35" s="52">
        <f>SUM(E36:E37)</f>
        <v>7520</v>
      </c>
      <c r="F35" s="62">
        <f>SUM(F36:F37)</f>
        <v>114576</v>
      </c>
      <c r="G35" s="67"/>
      <c r="H35" s="54"/>
    </row>
    <row r="36" spans="1:8" x14ac:dyDescent="0.2">
      <c r="A36" s="63">
        <v>51</v>
      </c>
      <c r="B36" s="64" t="s">
        <v>65</v>
      </c>
      <c r="C36" s="65">
        <v>4580</v>
      </c>
      <c r="D36" s="65">
        <v>5492</v>
      </c>
      <c r="E36" s="65">
        <f>C36-D36</f>
        <v>-912</v>
      </c>
      <c r="F36" s="77">
        <v>9806</v>
      </c>
      <c r="G36" s="67"/>
      <c r="H36" s="67"/>
    </row>
    <row r="37" spans="1:8" ht="15" thickBot="1" x14ac:dyDescent="0.25">
      <c r="A37" s="86">
        <v>59</v>
      </c>
      <c r="B37" s="87" t="s">
        <v>66</v>
      </c>
      <c r="C37" s="88">
        <v>152951</v>
      </c>
      <c r="D37" s="88">
        <v>144519</v>
      </c>
      <c r="E37" s="88">
        <f>C37-D37</f>
        <v>8432</v>
      </c>
      <c r="F37" s="89">
        <v>104770</v>
      </c>
      <c r="G37" s="67"/>
      <c r="H37" s="67"/>
    </row>
    <row r="38" spans="1:8" x14ac:dyDescent="0.2">
      <c r="A38" s="90"/>
      <c r="B38" s="90"/>
      <c r="C38" s="45"/>
      <c r="D38" s="90"/>
      <c r="E38" s="90"/>
      <c r="F38" s="90"/>
      <c r="G38" s="67"/>
    </row>
    <row r="39" spans="1:8" x14ac:dyDescent="0.2">
      <c r="C39" s="40"/>
      <c r="G39" s="67"/>
    </row>
    <row r="40" spans="1:8" x14ac:dyDescent="0.2">
      <c r="C40" s="40"/>
      <c r="G40" s="59"/>
    </row>
    <row r="41" spans="1:8" ht="15.75" x14ac:dyDescent="0.25">
      <c r="C41" s="91"/>
      <c r="G41" s="54"/>
    </row>
    <row r="42" spans="1:8" x14ac:dyDescent="0.2">
      <c r="G42" s="67"/>
    </row>
    <row r="43" spans="1:8" x14ac:dyDescent="0.2">
      <c r="G43" s="67"/>
    </row>
    <row r="44" spans="1:8" x14ac:dyDescent="0.2">
      <c r="G44" s="67"/>
    </row>
    <row r="45" spans="1:8" x14ac:dyDescent="0.2">
      <c r="G45" s="67"/>
    </row>
    <row r="46" spans="1:8" x14ac:dyDescent="0.2">
      <c r="G46" s="67"/>
    </row>
    <row r="47" spans="1:8" x14ac:dyDescent="0.2">
      <c r="G47" s="67"/>
    </row>
    <row r="48" spans="1:8" x14ac:dyDescent="0.2">
      <c r="G48" s="67"/>
    </row>
    <row r="49" spans="7:7" ht="15.75" x14ac:dyDescent="0.25">
      <c r="G49" s="54"/>
    </row>
    <row r="50" spans="7:7" x14ac:dyDescent="0.2">
      <c r="G50" s="67"/>
    </row>
    <row r="51" spans="7:7" x14ac:dyDescent="0.2">
      <c r="G51" s="67"/>
    </row>
    <row r="52" spans="7:7" x14ac:dyDescent="0.2">
      <c r="G52" s="67"/>
    </row>
    <row r="53" spans="7:7" x14ac:dyDescent="0.2">
      <c r="G53" s="67"/>
    </row>
    <row r="54" spans="7:7" x14ac:dyDescent="0.2">
      <c r="G54" s="67"/>
    </row>
    <row r="55" spans="7:7" x14ac:dyDescent="0.2">
      <c r="G55" s="67"/>
    </row>
    <row r="56" spans="7:7" ht="15.75" x14ac:dyDescent="0.25">
      <c r="G56" s="54"/>
    </row>
    <row r="57" spans="7:7" x14ac:dyDescent="0.2">
      <c r="G57" s="67"/>
    </row>
    <row r="58" spans="7:7" x14ac:dyDescent="0.2">
      <c r="G58" s="67"/>
    </row>
    <row r="59" spans="7:7" x14ac:dyDescent="0.2">
      <c r="G59" s="67"/>
    </row>
    <row r="60" spans="7:7" x14ac:dyDescent="0.2">
      <c r="G60" s="40"/>
    </row>
    <row r="61" spans="7:7" x14ac:dyDescent="0.2">
      <c r="G6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9"/>
  <sheetViews>
    <sheetView rightToLeft="1" topLeftCell="A4" workbookViewId="0">
      <selection activeCell="A3" sqref="A3:F3"/>
    </sheetView>
  </sheetViews>
  <sheetFormatPr defaultRowHeight="14.25" x14ac:dyDescent="0.2"/>
  <cols>
    <col min="1" max="1" width="4.5" customWidth="1"/>
    <col min="2" max="2" width="17.625" customWidth="1"/>
    <col min="3" max="3" width="12.625" customWidth="1"/>
    <col min="4" max="4" width="13.25" customWidth="1"/>
    <col min="5" max="5" width="13.75" customWidth="1"/>
    <col min="6" max="6" width="12.875" customWidth="1"/>
    <col min="8" max="8" width="12.375" customWidth="1"/>
    <col min="255" max="255" width="3.5" customWidth="1"/>
    <col min="256" max="256" width="17.625" customWidth="1"/>
    <col min="257" max="257" width="10.5" customWidth="1"/>
    <col min="258" max="258" width="10.625" customWidth="1"/>
    <col min="259" max="259" width="10.25" customWidth="1"/>
    <col min="260" max="260" width="9.125" customWidth="1"/>
    <col min="261" max="261" width="9.75" customWidth="1"/>
    <col min="262" max="262" width="8.125" customWidth="1"/>
    <col min="264" max="264" width="12.375" customWidth="1"/>
    <col min="511" max="511" width="3.5" customWidth="1"/>
    <col min="512" max="512" width="17.625" customWidth="1"/>
    <col min="513" max="513" width="10.5" customWidth="1"/>
    <col min="514" max="514" width="10.625" customWidth="1"/>
    <col min="515" max="515" width="10.25" customWidth="1"/>
    <col min="516" max="516" width="9.125" customWidth="1"/>
    <col min="517" max="517" width="9.75" customWidth="1"/>
    <col min="518" max="518" width="8.125" customWidth="1"/>
    <col min="520" max="520" width="12.375" customWidth="1"/>
    <col min="767" max="767" width="3.5" customWidth="1"/>
    <col min="768" max="768" width="17.625" customWidth="1"/>
    <col min="769" max="769" width="10.5" customWidth="1"/>
    <col min="770" max="770" width="10.625" customWidth="1"/>
    <col min="771" max="771" width="10.25" customWidth="1"/>
    <col min="772" max="772" width="9.125" customWidth="1"/>
    <col min="773" max="773" width="9.75" customWidth="1"/>
    <col min="774" max="774" width="8.125" customWidth="1"/>
    <col min="776" max="776" width="12.375" customWidth="1"/>
    <col min="1023" max="1023" width="3.5" customWidth="1"/>
    <col min="1024" max="1024" width="17.625" customWidth="1"/>
    <col min="1025" max="1025" width="10.5" customWidth="1"/>
    <col min="1026" max="1026" width="10.625" customWidth="1"/>
    <col min="1027" max="1027" width="10.25" customWidth="1"/>
    <col min="1028" max="1028" width="9.125" customWidth="1"/>
    <col min="1029" max="1029" width="9.75" customWidth="1"/>
    <col min="1030" max="1030" width="8.125" customWidth="1"/>
    <col min="1032" max="1032" width="12.375" customWidth="1"/>
    <col min="1279" max="1279" width="3.5" customWidth="1"/>
    <col min="1280" max="1280" width="17.625" customWidth="1"/>
    <col min="1281" max="1281" width="10.5" customWidth="1"/>
    <col min="1282" max="1282" width="10.625" customWidth="1"/>
    <col min="1283" max="1283" width="10.25" customWidth="1"/>
    <col min="1284" max="1284" width="9.125" customWidth="1"/>
    <col min="1285" max="1285" width="9.75" customWidth="1"/>
    <col min="1286" max="1286" width="8.125" customWidth="1"/>
    <col min="1288" max="1288" width="12.375" customWidth="1"/>
    <col min="1535" max="1535" width="3.5" customWidth="1"/>
    <col min="1536" max="1536" width="17.625" customWidth="1"/>
    <col min="1537" max="1537" width="10.5" customWidth="1"/>
    <col min="1538" max="1538" width="10.625" customWidth="1"/>
    <col min="1539" max="1539" width="10.25" customWidth="1"/>
    <col min="1540" max="1540" width="9.125" customWidth="1"/>
    <col min="1541" max="1541" width="9.75" customWidth="1"/>
    <col min="1542" max="1542" width="8.125" customWidth="1"/>
    <col min="1544" max="1544" width="12.375" customWidth="1"/>
    <col min="1791" max="1791" width="3.5" customWidth="1"/>
    <col min="1792" max="1792" width="17.625" customWidth="1"/>
    <col min="1793" max="1793" width="10.5" customWidth="1"/>
    <col min="1794" max="1794" width="10.625" customWidth="1"/>
    <col min="1795" max="1795" width="10.25" customWidth="1"/>
    <col min="1796" max="1796" width="9.125" customWidth="1"/>
    <col min="1797" max="1797" width="9.75" customWidth="1"/>
    <col min="1798" max="1798" width="8.125" customWidth="1"/>
    <col min="1800" max="1800" width="12.375" customWidth="1"/>
    <col min="2047" max="2047" width="3.5" customWidth="1"/>
    <col min="2048" max="2048" width="17.625" customWidth="1"/>
    <col min="2049" max="2049" width="10.5" customWidth="1"/>
    <col min="2050" max="2050" width="10.625" customWidth="1"/>
    <col min="2051" max="2051" width="10.25" customWidth="1"/>
    <col min="2052" max="2052" width="9.125" customWidth="1"/>
    <col min="2053" max="2053" width="9.75" customWidth="1"/>
    <col min="2054" max="2054" width="8.125" customWidth="1"/>
    <col min="2056" max="2056" width="12.375" customWidth="1"/>
    <col min="2303" max="2303" width="3.5" customWidth="1"/>
    <col min="2304" max="2304" width="17.625" customWidth="1"/>
    <col min="2305" max="2305" width="10.5" customWidth="1"/>
    <col min="2306" max="2306" width="10.625" customWidth="1"/>
    <col min="2307" max="2307" width="10.25" customWidth="1"/>
    <col min="2308" max="2308" width="9.125" customWidth="1"/>
    <col min="2309" max="2309" width="9.75" customWidth="1"/>
    <col min="2310" max="2310" width="8.125" customWidth="1"/>
    <col min="2312" max="2312" width="12.375" customWidth="1"/>
    <col min="2559" max="2559" width="3.5" customWidth="1"/>
    <col min="2560" max="2560" width="17.625" customWidth="1"/>
    <col min="2561" max="2561" width="10.5" customWidth="1"/>
    <col min="2562" max="2562" width="10.625" customWidth="1"/>
    <col min="2563" max="2563" width="10.25" customWidth="1"/>
    <col min="2564" max="2564" width="9.125" customWidth="1"/>
    <col min="2565" max="2565" width="9.75" customWidth="1"/>
    <col min="2566" max="2566" width="8.125" customWidth="1"/>
    <col min="2568" max="2568" width="12.375" customWidth="1"/>
    <col min="2815" max="2815" width="3.5" customWidth="1"/>
    <col min="2816" max="2816" width="17.625" customWidth="1"/>
    <col min="2817" max="2817" width="10.5" customWidth="1"/>
    <col min="2818" max="2818" width="10.625" customWidth="1"/>
    <col min="2819" max="2819" width="10.25" customWidth="1"/>
    <col min="2820" max="2820" width="9.125" customWidth="1"/>
    <col min="2821" max="2821" width="9.75" customWidth="1"/>
    <col min="2822" max="2822" width="8.125" customWidth="1"/>
    <col min="2824" max="2824" width="12.375" customWidth="1"/>
    <col min="3071" max="3071" width="3.5" customWidth="1"/>
    <col min="3072" max="3072" width="17.625" customWidth="1"/>
    <col min="3073" max="3073" width="10.5" customWidth="1"/>
    <col min="3074" max="3074" width="10.625" customWidth="1"/>
    <col min="3075" max="3075" width="10.25" customWidth="1"/>
    <col min="3076" max="3076" width="9.125" customWidth="1"/>
    <col min="3077" max="3077" width="9.75" customWidth="1"/>
    <col min="3078" max="3078" width="8.125" customWidth="1"/>
    <col min="3080" max="3080" width="12.375" customWidth="1"/>
    <col min="3327" max="3327" width="3.5" customWidth="1"/>
    <col min="3328" max="3328" width="17.625" customWidth="1"/>
    <col min="3329" max="3329" width="10.5" customWidth="1"/>
    <col min="3330" max="3330" width="10.625" customWidth="1"/>
    <col min="3331" max="3331" width="10.25" customWidth="1"/>
    <col min="3332" max="3332" width="9.125" customWidth="1"/>
    <col min="3333" max="3333" width="9.75" customWidth="1"/>
    <col min="3334" max="3334" width="8.125" customWidth="1"/>
    <col min="3336" max="3336" width="12.375" customWidth="1"/>
    <col min="3583" max="3583" width="3.5" customWidth="1"/>
    <col min="3584" max="3584" width="17.625" customWidth="1"/>
    <col min="3585" max="3585" width="10.5" customWidth="1"/>
    <col min="3586" max="3586" width="10.625" customWidth="1"/>
    <col min="3587" max="3587" width="10.25" customWidth="1"/>
    <col min="3588" max="3588" width="9.125" customWidth="1"/>
    <col min="3589" max="3589" width="9.75" customWidth="1"/>
    <col min="3590" max="3590" width="8.125" customWidth="1"/>
    <col min="3592" max="3592" width="12.375" customWidth="1"/>
    <col min="3839" max="3839" width="3.5" customWidth="1"/>
    <col min="3840" max="3840" width="17.625" customWidth="1"/>
    <col min="3841" max="3841" width="10.5" customWidth="1"/>
    <col min="3842" max="3842" width="10.625" customWidth="1"/>
    <col min="3843" max="3843" width="10.25" customWidth="1"/>
    <col min="3844" max="3844" width="9.125" customWidth="1"/>
    <col min="3845" max="3845" width="9.75" customWidth="1"/>
    <col min="3846" max="3846" width="8.125" customWidth="1"/>
    <col min="3848" max="3848" width="12.375" customWidth="1"/>
    <col min="4095" max="4095" width="3.5" customWidth="1"/>
    <col min="4096" max="4096" width="17.625" customWidth="1"/>
    <col min="4097" max="4097" width="10.5" customWidth="1"/>
    <col min="4098" max="4098" width="10.625" customWidth="1"/>
    <col min="4099" max="4099" width="10.25" customWidth="1"/>
    <col min="4100" max="4100" width="9.125" customWidth="1"/>
    <col min="4101" max="4101" width="9.75" customWidth="1"/>
    <col min="4102" max="4102" width="8.125" customWidth="1"/>
    <col min="4104" max="4104" width="12.375" customWidth="1"/>
    <col min="4351" max="4351" width="3.5" customWidth="1"/>
    <col min="4352" max="4352" width="17.625" customWidth="1"/>
    <col min="4353" max="4353" width="10.5" customWidth="1"/>
    <col min="4354" max="4354" width="10.625" customWidth="1"/>
    <col min="4355" max="4355" width="10.25" customWidth="1"/>
    <col min="4356" max="4356" width="9.125" customWidth="1"/>
    <col min="4357" max="4357" width="9.75" customWidth="1"/>
    <col min="4358" max="4358" width="8.125" customWidth="1"/>
    <col min="4360" max="4360" width="12.375" customWidth="1"/>
    <col min="4607" max="4607" width="3.5" customWidth="1"/>
    <col min="4608" max="4608" width="17.625" customWidth="1"/>
    <col min="4609" max="4609" width="10.5" customWidth="1"/>
    <col min="4610" max="4610" width="10.625" customWidth="1"/>
    <col min="4611" max="4611" width="10.25" customWidth="1"/>
    <col min="4612" max="4612" width="9.125" customWidth="1"/>
    <col min="4613" max="4613" width="9.75" customWidth="1"/>
    <col min="4614" max="4614" width="8.125" customWidth="1"/>
    <col min="4616" max="4616" width="12.375" customWidth="1"/>
    <col min="4863" max="4863" width="3.5" customWidth="1"/>
    <col min="4864" max="4864" width="17.625" customWidth="1"/>
    <col min="4865" max="4865" width="10.5" customWidth="1"/>
    <col min="4866" max="4866" width="10.625" customWidth="1"/>
    <col min="4867" max="4867" width="10.25" customWidth="1"/>
    <col min="4868" max="4868" width="9.125" customWidth="1"/>
    <col min="4869" max="4869" width="9.75" customWidth="1"/>
    <col min="4870" max="4870" width="8.125" customWidth="1"/>
    <col min="4872" max="4872" width="12.375" customWidth="1"/>
    <col min="5119" max="5119" width="3.5" customWidth="1"/>
    <col min="5120" max="5120" width="17.625" customWidth="1"/>
    <col min="5121" max="5121" width="10.5" customWidth="1"/>
    <col min="5122" max="5122" width="10.625" customWidth="1"/>
    <col min="5123" max="5123" width="10.25" customWidth="1"/>
    <col min="5124" max="5124" width="9.125" customWidth="1"/>
    <col min="5125" max="5125" width="9.75" customWidth="1"/>
    <col min="5126" max="5126" width="8.125" customWidth="1"/>
    <col min="5128" max="5128" width="12.375" customWidth="1"/>
    <col min="5375" max="5375" width="3.5" customWidth="1"/>
    <col min="5376" max="5376" width="17.625" customWidth="1"/>
    <col min="5377" max="5377" width="10.5" customWidth="1"/>
    <col min="5378" max="5378" width="10.625" customWidth="1"/>
    <col min="5379" max="5379" width="10.25" customWidth="1"/>
    <col min="5380" max="5380" width="9.125" customWidth="1"/>
    <col min="5381" max="5381" width="9.75" customWidth="1"/>
    <col min="5382" max="5382" width="8.125" customWidth="1"/>
    <col min="5384" max="5384" width="12.375" customWidth="1"/>
    <col min="5631" max="5631" width="3.5" customWidth="1"/>
    <col min="5632" max="5632" width="17.625" customWidth="1"/>
    <col min="5633" max="5633" width="10.5" customWidth="1"/>
    <col min="5634" max="5634" width="10.625" customWidth="1"/>
    <col min="5635" max="5635" width="10.25" customWidth="1"/>
    <col min="5636" max="5636" width="9.125" customWidth="1"/>
    <col min="5637" max="5637" width="9.75" customWidth="1"/>
    <col min="5638" max="5638" width="8.125" customWidth="1"/>
    <col min="5640" max="5640" width="12.375" customWidth="1"/>
    <col min="5887" max="5887" width="3.5" customWidth="1"/>
    <col min="5888" max="5888" width="17.625" customWidth="1"/>
    <col min="5889" max="5889" width="10.5" customWidth="1"/>
    <col min="5890" max="5890" width="10.625" customWidth="1"/>
    <col min="5891" max="5891" width="10.25" customWidth="1"/>
    <col min="5892" max="5892" width="9.125" customWidth="1"/>
    <col min="5893" max="5893" width="9.75" customWidth="1"/>
    <col min="5894" max="5894" width="8.125" customWidth="1"/>
    <col min="5896" max="5896" width="12.375" customWidth="1"/>
    <col min="6143" max="6143" width="3.5" customWidth="1"/>
    <col min="6144" max="6144" width="17.625" customWidth="1"/>
    <col min="6145" max="6145" width="10.5" customWidth="1"/>
    <col min="6146" max="6146" width="10.625" customWidth="1"/>
    <col min="6147" max="6147" width="10.25" customWidth="1"/>
    <col min="6148" max="6148" width="9.125" customWidth="1"/>
    <col min="6149" max="6149" width="9.75" customWidth="1"/>
    <col min="6150" max="6150" width="8.125" customWidth="1"/>
    <col min="6152" max="6152" width="12.375" customWidth="1"/>
    <col min="6399" max="6399" width="3.5" customWidth="1"/>
    <col min="6400" max="6400" width="17.625" customWidth="1"/>
    <col min="6401" max="6401" width="10.5" customWidth="1"/>
    <col min="6402" max="6402" width="10.625" customWidth="1"/>
    <col min="6403" max="6403" width="10.25" customWidth="1"/>
    <col min="6404" max="6404" width="9.125" customWidth="1"/>
    <col min="6405" max="6405" width="9.75" customWidth="1"/>
    <col min="6406" max="6406" width="8.125" customWidth="1"/>
    <col min="6408" max="6408" width="12.375" customWidth="1"/>
    <col min="6655" max="6655" width="3.5" customWidth="1"/>
    <col min="6656" max="6656" width="17.625" customWidth="1"/>
    <col min="6657" max="6657" width="10.5" customWidth="1"/>
    <col min="6658" max="6658" width="10.625" customWidth="1"/>
    <col min="6659" max="6659" width="10.25" customWidth="1"/>
    <col min="6660" max="6660" width="9.125" customWidth="1"/>
    <col min="6661" max="6661" width="9.75" customWidth="1"/>
    <col min="6662" max="6662" width="8.125" customWidth="1"/>
    <col min="6664" max="6664" width="12.375" customWidth="1"/>
    <col min="6911" max="6911" width="3.5" customWidth="1"/>
    <col min="6912" max="6912" width="17.625" customWidth="1"/>
    <col min="6913" max="6913" width="10.5" customWidth="1"/>
    <col min="6914" max="6914" width="10.625" customWidth="1"/>
    <col min="6915" max="6915" width="10.25" customWidth="1"/>
    <col min="6916" max="6916" width="9.125" customWidth="1"/>
    <col min="6917" max="6917" width="9.75" customWidth="1"/>
    <col min="6918" max="6918" width="8.125" customWidth="1"/>
    <col min="6920" max="6920" width="12.375" customWidth="1"/>
    <col min="7167" max="7167" width="3.5" customWidth="1"/>
    <col min="7168" max="7168" width="17.625" customWidth="1"/>
    <col min="7169" max="7169" width="10.5" customWidth="1"/>
    <col min="7170" max="7170" width="10.625" customWidth="1"/>
    <col min="7171" max="7171" width="10.25" customWidth="1"/>
    <col min="7172" max="7172" width="9.125" customWidth="1"/>
    <col min="7173" max="7173" width="9.75" customWidth="1"/>
    <col min="7174" max="7174" width="8.125" customWidth="1"/>
    <col min="7176" max="7176" width="12.375" customWidth="1"/>
    <col min="7423" max="7423" width="3.5" customWidth="1"/>
    <col min="7424" max="7424" width="17.625" customWidth="1"/>
    <col min="7425" max="7425" width="10.5" customWidth="1"/>
    <col min="7426" max="7426" width="10.625" customWidth="1"/>
    <col min="7427" max="7427" width="10.25" customWidth="1"/>
    <col min="7428" max="7428" width="9.125" customWidth="1"/>
    <col min="7429" max="7429" width="9.75" customWidth="1"/>
    <col min="7430" max="7430" width="8.125" customWidth="1"/>
    <col min="7432" max="7432" width="12.375" customWidth="1"/>
    <col min="7679" max="7679" width="3.5" customWidth="1"/>
    <col min="7680" max="7680" width="17.625" customWidth="1"/>
    <col min="7681" max="7681" width="10.5" customWidth="1"/>
    <col min="7682" max="7682" width="10.625" customWidth="1"/>
    <col min="7683" max="7683" width="10.25" customWidth="1"/>
    <col min="7684" max="7684" width="9.125" customWidth="1"/>
    <col min="7685" max="7685" width="9.75" customWidth="1"/>
    <col min="7686" max="7686" width="8.125" customWidth="1"/>
    <col min="7688" max="7688" width="12.375" customWidth="1"/>
    <col min="7935" max="7935" width="3.5" customWidth="1"/>
    <col min="7936" max="7936" width="17.625" customWidth="1"/>
    <col min="7937" max="7937" width="10.5" customWidth="1"/>
    <col min="7938" max="7938" width="10.625" customWidth="1"/>
    <col min="7939" max="7939" width="10.25" customWidth="1"/>
    <col min="7940" max="7940" width="9.125" customWidth="1"/>
    <col min="7941" max="7941" width="9.75" customWidth="1"/>
    <col min="7942" max="7942" width="8.125" customWidth="1"/>
    <col min="7944" max="7944" width="12.375" customWidth="1"/>
    <col min="8191" max="8191" width="3.5" customWidth="1"/>
    <col min="8192" max="8192" width="17.625" customWidth="1"/>
    <col min="8193" max="8193" width="10.5" customWidth="1"/>
    <col min="8194" max="8194" width="10.625" customWidth="1"/>
    <col min="8195" max="8195" width="10.25" customWidth="1"/>
    <col min="8196" max="8196" width="9.125" customWidth="1"/>
    <col min="8197" max="8197" width="9.75" customWidth="1"/>
    <col min="8198" max="8198" width="8.125" customWidth="1"/>
    <col min="8200" max="8200" width="12.375" customWidth="1"/>
    <col min="8447" max="8447" width="3.5" customWidth="1"/>
    <col min="8448" max="8448" width="17.625" customWidth="1"/>
    <col min="8449" max="8449" width="10.5" customWidth="1"/>
    <col min="8450" max="8450" width="10.625" customWidth="1"/>
    <col min="8451" max="8451" width="10.25" customWidth="1"/>
    <col min="8452" max="8452" width="9.125" customWidth="1"/>
    <col min="8453" max="8453" width="9.75" customWidth="1"/>
    <col min="8454" max="8454" width="8.125" customWidth="1"/>
    <col min="8456" max="8456" width="12.375" customWidth="1"/>
    <col min="8703" max="8703" width="3.5" customWidth="1"/>
    <col min="8704" max="8704" width="17.625" customWidth="1"/>
    <col min="8705" max="8705" width="10.5" customWidth="1"/>
    <col min="8706" max="8706" width="10.625" customWidth="1"/>
    <col min="8707" max="8707" width="10.25" customWidth="1"/>
    <col min="8708" max="8708" width="9.125" customWidth="1"/>
    <col min="8709" max="8709" width="9.75" customWidth="1"/>
    <col min="8710" max="8710" width="8.125" customWidth="1"/>
    <col min="8712" max="8712" width="12.375" customWidth="1"/>
    <col min="8959" max="8959" width="3.5" customWidth="1"/>
    <col min="8960" max="8960" width="17.625" customWidth="1"/>
    <col min="8961" max="8961" width="10.5" customWidth="1"/>
    <col min="8962" max="8962" width="10.625" customWidth="1"/>
    <col min="8963" max="8963" width="10.25" customWidth="1"/>
    <col min="8964" max="8964" width="9.125" customWidth="1"/>
    <col min="8965" max="8965" width="9.75" customWidth="1"/>
    <col min="8966" max="8966" width="8.125" customWidth="1"/>
    <col min="8968" max="8968" width="12.375" customWidth="1"/>
    <col min="9215" max="9215" width="3.5" customWidth="1"/>
    <col min="9216" max="9216" width="17.625" customWidth="1"/>
    <col min="9217" max="9217" width="10.5" customWidth="1"/>
    <col min="9218" max="9218" width="10.625" customWidth="1"/>
    <col min="9219" max="9219" width="10.25" customWidth="1"/>
    <col min="9220" max="9220" width="9.125" customWidth="1"/>
    <col min="9221" max="9221" width="9.75" customWidth="1"/>
    <col min="9222" max="9222" width="8.125" customWidth="1"/>
    <col min="9224" max="9224" width="12.375" customWidth="1"/>
    <col min="9471" max="9471" width="3.5" customWidth="1"/>
    <col min="9472" max="9472" width="17.625" customWidth="1"/>
    <col min="9473" max="9473" width="10.5" customWidth="1"/>
    <col min="9474" max="9474" width="10.625" customWidth="1"/>
    <col min="9475" max="9475" width="10.25" customWidth="1"/>
    <col min="9476" max="9476" width="9.125" customWidth="1"/>
    <col min="9477" max="9477" width="9.75" customWidth="1"/>
    <col min="9478" max="9478" width="8.125" customWidth="1"/>
    <col min="9480" max="9480" width="12.375" customWidth="1"/>
    <col min="9727" max="9727" width="3.5" customWidth="1"/>
    <col min="9728" max="9728" width="17.625" customWidth="1"/>
    <col min="9729" max="9729" width="10.5" customWidth="1"/>
    <col min="9730" max="9730" width="10.625" customWidth="1"/>
    <col min="9731" max="9731" width="10.25" customWidth="1"/>
    <col min="9732" max="9732" width="9.125" customWidth="1"/>
    <col min="9733" max="9733" width="9.75" customWidth="1"/>
    <col min="9734" max="9734" width="8.125" customWidth="1"/>
    <col min="9736" max="9736" width="12.375" customWidth="1"/>
    <col min="9983" max="9983" width="3.5" customWidth="1"/>
    <col min="9984" max="9984" width="17.625" customWidth="1"/>
    <col min="9985" max="9985" width="10.5" customWidth="1"/>
    <col min="9986" max="9986" width="10.625" customWidth="1"/>
    <col min="9987" max="9987" width="10.25" customWidth="1"/>
    <col min="9988" max="9988" width="9.125" customWidth="1"/>
    <col min="9989" max="9989" width="9.75" customWidth="1"/>
    <col min="9990" max="9990" width="8.125" customWidth="1"/>
    <col min="9992" max="9992" width="12.375" customWidth="1"/>
    <col min="10239" max="10239" width="3.5" customWidth="1"/>
    <col min="10240" max="10240" width="17.625" customWidth="1"/>
    <col min="10241" max="10241" width="10.5" customWidth="1"/>
    <col min="10242" max="10242" width="10.625" customWidth="1"/>
    <col min="10243" max="10243" width="10.25" customWidth="1"/>
    <col min="10244" max="10244" width="9.125" customWidth="1"/>
    <col min="10245" max="10245" width="9.75" customWidth="1"/>
    <col min="10246" max="10246" width="8.125" customWidth="1"/>
    <col min="10248" max="10248" width="12.375" customWidth="1"/>
    <col min="10495" max="10495" width="3.5" customWidth="1"/>
    <col min="10496" max="10496" width="17.625" customWidth="1"/>
    <col min="10497" max="10497" width="10.5" customWidth="1"/>
    <col min="10498" max="10498" width="10.625" customWidth="1"/>
    <col min="10499" max="10499" width="10.25" customWidth="1"/>
    <col min="10500" max="10500" width="9.125" customWidth="1"/>
    <col min="10501" max="10501" width="9.75" customWidth="1"/>
    <col min="10502" max="10502" width="8.125" customWidth="1"/>
    <col min="10504" max="10504" width="12.375" customWidth="1"/>
    <col min="10751" max="10751" width="3.5" customWidth="1"/>
    <col min="10752" max="10752" width="17.625" customWidth="1"/>
    <col min="10753" max="10753" width="10.5" customWidth="1"/>
    <col min="10754" max="10754" width="10.625" customWidth="1"/>
    <col min="10755" max="10755" width="10.25" customWidth="1"/>
    <col min="10756" max="10756" width="9.125" customWidth="1"/>
    <col min="10757" max="10757" width="9.75" customWidth="1"/>
    <col min="10758" max="10758" width="8.125" customWidth="1"/>
    <col min="10760" max="10760" width="12.375" customWidth="1"/>
    <col min="11007" max="11007" width="3.5" customWidth="1"/>
    <col min="11008" max="11008" width="17.625" customWidth="1"/>
    <col min="11009" max="11009" width="10.5" customWidth="1"/>
    <col min="11010" max="11010" width="10.625" customWidth="1"/>
    <col min="11011" max="11011" width="10.25" customWidth="1"/>
    <col min="11012" max="11012" width="9.125" customWidth="1"/>
    <col min="11013" max="11013" width="9.75" customWidth="1"/>
    <col min="11014" max="11014" width="8.125" customWidth="1"/>
    <col min="11016" max="11016" width="12.375" customWidth="1"/>
    <col min="11263" max="11263" width="3.5" customWidth="1"/>
    <col min="11264" max="11264" width="17.625" customWidth="1"/>
    <col min="11265" max="11265" width="10.5" customWidth="1"/>
    <col min="11266" max="11266" width="10.625" customWidth="1"/>
    <col min="11267" max="11267" width="10.25" customWidth="1"/>
    <col min="11268" max="11268" width="9.125" customWidth="1"/>
    <col min="11269" max="11269" width="9.75" customWidth="1"/>
    <col min="11270" max="11270" width="8.125" customWidth="1"/>
    <col min="11272" max="11272" width="12.375" customWidth="1"/>
    <col min="11519" max="11519" width="3.5" customWidth="1"/>
    <col min="11520" max="11520" width="17.625" customWidth="1"/>
    <col min="11521" max="11521" width="10.5" customWidth="1"/>
    <col min="11522" max="11522" width="10.625" customWidth="1"/>
    <col min="11523" max="11523" width="10.25" customWidth="1"/>
    <col min="11524" max="11524" width="9.125" customWidth="1"/>
    <col min="11525" max="11525" width="9.75" customWidth="1"/>
    <col min="11526" max="11526" width="8.125" customWidth="1"/>
    <col min="11528" max="11528" width="12.375" customWidth="1"/>
    <col min="11775" max="11775" width="3.5" customWidth="1"/>
    <col min="11776" max="11776" width="17.625" customWidth="1"/>
    <col min="11777" max="11777" width="10.5" customWidth="1"/>
    <col min="11778" max="11778" width="10.625" customWidth="1"/>
    <col min="11779" max="11779" width="10.25" customWidth="1"/>
    <col min="11780" max="11780" width="9.125" customWidth="1"/>
    <col min="11781" max="11781" width="9.75" customWidth="1"/>
    <col min="11782" max="11782" width="8.125" customWidth="1"/>
    <col min="11784" max="11784" width="12.375" customWidth="1"/>
    <col min="12031" max="12031" width="3.5" customWidth="1"/>
    <col min="12032" max="12032" width="17.625" customWidth="1"/>
    <col min="12033" max="12033" width="10.5" customWidth="1"/>
    <col min="12034" max="12034" width="10.625" customWidth="1"/>
    <col min="12035" max="12035" width="10.25" customWidth="1"/>
    <col min="12036" max="12036" width="9.125" customWidth="1"/>
    <col min="12037" max="12037" width="9.75" customWidth="1"/>
    <col min="12038" max="12038" width="8.125" customWidth="1"/>
    <col min="12040" max="12040" width="12.375" customWidth="1"/>
    <col min="12287" max="12287" width="3.5" customWidth="1"/>
    <col min="12288" max="12288" width="17.625" customWidth="1"/>
    <col min="12289" max="12289" width="10.5" customWidth="1"/>
    <col min="12290" max="12290" width="10.625" customWidth="1"/>
    <col min="12291" max="12291" width="10.25" customWidth="1"/>
    <col min="12292" max="12292" width="9.125" customWidth="1"/>
    <col min="12293" max="12293" width="9.75" customWidth="1"/>
    <col min="12294" max="12294" width="8.125" customWidth="1"/>
    <col min="12296" max="12296" width="12.375" customWidth="1"/>
    <col min="12543" max="12543" width="3.5" customWidth="1"/>
    <col min="12544" max="12544" width="17.625" customWidth="1"/>
    <col min="12545" max="12545" width="10.5" customWidth="1"/>
    <col min="12546" max="12546" width="10.625" customWidth="1"/>
    <col min="12547" max="12547" width="10.25" customWidth="1"/>
    <col min="12548" max="12548" width="9.125" customWidth="1"/>
    <col min="12549" max="12549" width="9.75" customWidth="1"/>
    <col min="12550" max="12550" width="8.125" customWidth="1"/>
    <col min="12552" max="12552" width="12.375" customWidth="1"/>
    <col min="12799" max="12799" width="3.5" customWidth="1"/>
    <col min="12800" max="12800" width="17.625" customWidth="1"/>
    <col min="12801" max="12801" width="10.5" customWidth="1"/>
    <col min="12802" max="12802" width="10.625" customWidth="1"/>
    <col min="12803" max="12803" width="10.25" customWidth="1"/>
    <col min="12804" max="12804" width="9.125" customWidth="1"/>
    <col min="12805" max="12805" width="9.75" customWidth="1"/>
    <col min="12806" max="12806" width="8.125" customWidth="1"/>
    <col min="12808" max="12808" width="12.375" customWidth="1"/>
    <col min="13055" max="13055" width="3.5" customWidth="1"/>
    <col min="13056" max="13056" width="17.625" customWidth="1"/>
    <col min="13057" max="13057" width="10.5" customWidth="1"/>
    <col min="13058" max="13058" width="10.625" customWidth="1"/>
    <col min="13059" max="13059" width="10.25" customWidth="1"/>
    <col min="13060" max="13060" width="9.125" customWidth="1"/>
    <col min="13061" max="13061" width="9.75" customWidth="1"/>
    <col min="13062" max="13062" width="8.125" customWidth="1"/>
    <col min="13064" max="13064" width="12.375" customWidth="1"/>
    <col min="13311" max="13311" width="3.5" customWidth="1"/>
    <col min="13312" max="13312" width="17.625" customWidth="1"/>
    <col min="13313" max="13313" width="10.5" customWidth="1"/>
    <col min="13314" max="13314" width="10.625" customWidth="1"/>
    <col min="13315" max="13315" width="10.25" customWidth="1"/>
    <col min="13316" max="13316" width="9.125" customWidth="1"/>
    <col min="13317" max="13317" width="9.75" customWidth="1"/>
    <col min="13318" max="13318" width="8.125" customWidth="1"/>
    <col min="13320" max="13320" width="12.375" customWidth="1"/>
    <col min="13567" max="13567" width="3.5" customWidth="1"/>
    <col min="13568" max="13568" width="17.625" customWidth="1"/>
    <col min="13569" max="13569" width="10.5" customWidth="1"/>
    <col min="13570" max="13570" width="10.625" customWidth="1"/>
    <col min="13571" max="13571" width="10.25" customWidth="1"/>
    <col min="13572" max="13572" width="9.125" customWidth="1"/>
    <col min="13573" max="13573" width="9.75" customWidth="1"/>
    <col min="13574" max="13574" width="8.125" customWidth="1"/>
    <col min="13576" max="13576" width="12.375" customWidth="1"/>
    <col min="13823" max="13823" width="3.5" customWidth="1"/>
    <col min="13824" max="13824" width="17.625" customWidth="1"/>
    <col min="13825" max="13825" width="10.5" customWidth="1"/>
    <col min="13826" max="13826" width="10.625" customWidth="1"/>
    <col min="13827" max="13827" width="10.25" customWidth="1"/>
    <col min="13828" max="13828" width="9.125" customWidth="1"/>
    <col min="13829" max="13829" width="9.75" customWidth="1"/>
    <col min="13830" max="13830" width="8.125" customWidth="1"/>
    <col min="13832" max="13832" width="12.375" customWidth="1"/>
    <col min="14079" max="14079" width="3.5" customWidth="1"/>
    <col min="14080" max="14080" width="17.625" customWidth="1"/>
    <col min="14081" max="14081" width="10.5" customWidth="1"/>
    <col min="14082" max="14082" width="10.625" customWidth="1"/>
    <col min="14083" max="14083" width="10.25" customWidth="1"/>
    <col min="14084" max="14084" width="9.125" customWidth="1"/>
    <col min="14085" max="14085" width="9.75" customWidth="1"/>
    <col min="14086" max="14086" width="8.125" customWidth="1"/>
    <col min="14088" max="14088" width="12.375" customWidth="1"/>
    <col min="14335" max="14335" width="3.5" customWidth="1"/>
    <col min="14336" max="14336" width="17.625" customWidth="1"/>
    <col min="14337" max="14337" width="10.5" customWidth="1"/>
    <col min="14338" max="14338" width="10.625" customWidth="1"/>
    <col min="14339" max="14339" width="10.25" customWidth="1"/>
    <col min="14340" max="14340" width="9.125" customWidth="1"/>
    <col min="14341" max="14341" width="9.75" customWidth="1"/>
    <col min="14342" max="14342" width="8.125" customWidth="1"/>
    <col min="14344" max="14344" width="12.375" customWidth="1"/>
    <col min="14591" max="14591" width="3.5" customWidth="1"/>
    <col min="14592" max="14592" width="17.625" customWidth="1"/>
    <col min="14593" max="14593" width="10.5" customWidth="1"/>
    <col min="14594" max="14594" width="10.625" customWidth="1"/>
    <col min="14595" max="14595" width="10.25" customWidth="1"/>
    <col min="14596" max="14596" width="9.125" customWidth="1"/>
    <col min="14597" max="14597" width="9.75" customWidth="1"/>
    <col min="14598" max="14598" width="8.125" customWidth="1"/>
    <col min="14600" max="14600" width="12.375" customWidth="1"/>
    <col min="14847" max="14847" width="3.5" customWidth="1"/>
    <col min="14848" max="14848" width="17.625" customWidth="1"/>
    <col min="14849" max="14849" width="10.5" customWidth="1"/>
    <col min="14850" max="14850" width="10.625" customWidth="1"/>
    <col min="14851" max="14851" width="10.25" customWidth="1"/>
    <col min="14852" max="14852" width="9.125" customWidth="1"/>
    <col min="14853" max="14853" width="9.75" customWidth="1"/>
    <col min="14854" max="14854" width="8.125" customWidth="1"/>
    <col min="14856" max="14856" width="12.375" customWidth="1"/>
    <col min="15103" max="15103" width="3.5" customWidth="1"/>
    <col min="15104" max="15104" width="17.625" customWidth="1"/>
    <col min="15105" max="15105" width="10.5" customWidth="1"/>
    <col min="15106" max="15106" width="10.625" customWidth="1"/>
    <col min="15107" max="15107" width="10.25" customWidth="1"/>
    <col min="15108" max="15108" width="9.125" customWidth="1"/>
    <col min="15109" max="15109" width="9.75" customWidth="1"/>
    <col min="15110" max="15110" width="8.125" customWidth="1"/>
    <col min="15112" max="15112" width="12.375" customWidth="1"/>
    <col min="15359" max="15359" width="3.5" customWidth="1"/>
    <col min="15360" max="15360" width="17.625" customWidth="1"/>
    <col min="15361" max="15361" width="10.5" customWidth="1"/>
    <col min="15362" max="15362" width="10.625" customWidth="1"/>
    <col min="15363" max="15363" width="10.25" customWidth="1"/>
    <col min="15364" max="15364" width="9.125" customWidth="1"/>
    <col min="15365" max="15365" width="9.75" customWidth="1"/>
    <col min="15366" max="15366" width="8.125" customWidth="1"/>
    <col min="15368" max="15368" width="12.375" customWidth="1"/>
    <col min="15615" max="15615" width="3.5" customWidth="1"/>
    <col min="15616" max="15616" width="17.625" customWidth="1"/>
    <col min="15617" max="15617" width="10.5" customWidth="1"/>
    <col min="15618" max="15618" width="10.625" customWidth="1"/>
    <col min="15619" max="15619" width="10.25" customWidth="1"/>
    <col min="15620" max="15620" width="9.125" customWidth="1"/>
    <col min="15621" max="15621" width="9.75" customWidth="1"/>
    <col min="15622" max="15622" width="8.125" customWidth="1"/>
    <col min="15624" max="15624" width="12.375" customWidth="1"/>
    <col min="15871" max="15871" width="3.5" customWidth="1"/>
    <col min="15872" max="15872" width="17.625" customWidth="1"/>
    <col min="15873" max="15873" width="10.5" customWidth="1"/>
    <col min="15874" max="15874" width="10.625" customWidth="1"/>
    <col min="15875" max="15875" width="10.25" customWidth="1"/>
    <col min="15876" max="15876" width="9.125" customWidth="1"/>
    <col min="15877" max="15877" width="9.75" customWidth="1"/>
    <col min="15878" max="15878" width="8.125" customWidth="1"/>
    <col min="15880" max="15880" width="12.375" customWidth="1"/>
    <col min="16127" max="16127" width="3.5" customWidth="1"/>
    <col min="16128" max="16128" width="17.625" customWidth="1"/>
    <col min="16129" max="16129" width="10.5" customWidth="1"/>
    <col min="16130" max="16130" width="10.625" customWidth="1"/>
    <col min="16131" max="16131" width="10.25" customWidth="1"/>
    <col min="16132" max="16132" width="9.125" customWidth="1"/>
    <col min="16133" max="16133" width="9.75" customWidth="1"/>
    <col min="16134" max="16134" width="8.125" customWidth="1"/>
    <col min="16136" max="16136" width="12.375" customWidth="1"/>
  </cols>
  <sheetData>
    <row r="2" spans="1:8" s="37" customFormat="1" ht="20.25" x14ac:dyDescent="0.3">
      <c r="A2" s="111" t="s">
        <v>34</v>
      </c>
      <c r="B2" s="111"/>
      <c r="C2" s="111"/>
      <c r="D2" s="111"/>
      <c r="E2" s="111"/>
      <c r="F2" s="111"/>
    </row>
    <row r="3" spans="1:8" ht="20.25" customHeight="1" x14ac:dyDescent="0.25">
      <c r="A3" s="112" t="s">
        <v>8</v>
      </c>
      <c r="B3" s="112"/>
      <c r="C3" s="112"/>
      <c r="D3" s="112"/>
      <c r="E3" s="112"/>
      <c r="F3" s="112"/>
    </row>
    <row r="4" spans="1:8" ht="15" thickBot="1" x14ac:dyDescent="0.25">
      <c r="A4" s="40"/>
    </row>
    <row r="5" spans="1:8" ht="15.75" x14ac:dyDescent="0.25">
      <c r="A5" s="41" t="s">
        <v>35</v>
      </c>
      <c r="B5" s="42" t="s">
        <v>36</v>
      </c>
      <c r="C5" s="42" t="s">
        <v>37</v>
      </c>
      <c r="D5" s="43" t="s">
        <v>38</v>
      </c>
      <c r="E5" s="43" t="s">
        <v>39</v>
      </c>
      <c r="F5" s="44" t="s">
        <v>40</v>
      </c>
      <c r="H5" s="45"/>
    </row>
    <row r="6" spans="1:8" ht="16.5" thickBot="1" x14ac:dyDescent="0.3">
      <c r="A6" s="46"/>
      <c r="B6" s="47"/>
      <c r="C6" s="48">
        <v>2019</v>
      </c>
      <c r="D6" s="48">
        <v>2018</v>
      </c>
      <c r="E6" s="47"/>
      <c r="F6" s="49">
        <v>2017</v>
      </c>
      <c r="H6" s="45"/>
    </row>
    <row r="7" spans="1:8" ht="16.5" thickBot="1" x14ac:dyDescent="0.3">
      <c r="A7" s="92"/>
      <c r="B7" s="51" t="s">
        <v>67</v>
      </c>
      <c r="C7" s="52">
        <f>C9+C15+C26+C35</f>
        <v>1911111</v>
      </c>
      <c r="D7" s="52">
        <f>D9+D15+D26+D35</f>
        <v>1845086</v>
      </c>
      <c r="E7" s="52">
        <f>E9+E15+E26+E35</f>
        <v>66025</v>
      </c>
      <c r="F7" s="62">
        <f>F9+F15+F26+F35</f>
        <v>1715579</v>
      </c>
      <c r="H7" s="54"/>
    </row>
    <row r="8" spans="1:8" ht="15" thickBot="1" x14ac:dyDescent="0.25">
      <c r="A8" s="55"/>
      <c r="B8" s="93"/>
      <c r="C8" s="57"/>
      <c r="D8" s="57"/>
      <c r="E8" s="94"/>
      <c r="F8" s="58"/>
      <c r="H8" s="59"/>
    </row>
    <row r="9" spans="1:8" ht="16.5" thickBot="1" x14ac:dyDescent="0.3">
      <c r="A9" s="60">
        <v>6</v>
      </c>
      <c r="B9" s="51" t="s">
        <v>68</v>
      </c>
      <c r="C9" s="52">
        <f>SUM(C10:C14)</f>
        <v>172708</v>
      </c>
      <c r="D9" s="52">
        <f>SUM(D10:D14)</f>
        <v>172085</v>
      </c>
      <c r="E9" s="52">
        <f t="shared" ref="E9:F9" si="0">SUM(E10:E14)</f>
        <v>623</v>
      </c>
      <c r="F9" s="62">
        <f t="shared" si="0"/>
        <v>156650</v>
      </c>
      <c r="H9" s="54"/>
    </row>
    <row r="10" spans="1:8" x14ac:dyDescent="0.2">
      <c r="A10" s="95">
        <v>61</v>
      </c>
      <c r="B10" s="96" t="s">
        <v>69</v>
      </c>
      <c r="C10" s="65">
        <v>77769</v>
      </c>
      <c r="D10" s="65">
        <v>77828</v>
      </c>
      <c r="E10" s="65">
        <f>C10-D10</f>
        <v>-59</v>
      </c>
      <c r="F10" s="77">
        <v>72259</v>
      </c>
      <c r="H10" s="67"/>
    </row>
    <row r="11" spans="1:8" x14ac:dyDescent="0.2">
      <c r="A11" s="97">
        <v>62</v>
      </c>
      <c r="B11" s="98" t="s">
        <v>70</v>
      </c>
      <c r="C11" s="70">
        <v>42049</v>
      </c>
      <c r="D11" s="70">
        <v>41052</v>
      </c>
      <c r="E11" s="70">
        <f>C11-D11</f>
        <v>997</v>
      </c>
      <c r="F11" s="71">
        <v>39118</v>
      </c>
      <c r="H11" s="67"/>
    </row>
    <row r="12" spans="1:8" x14ac:dyDescent="0.2">
      <c r="A12" s="97">
        <v>63</v>
      </c>
      <c r="B12" s="98" t="s">
        <v>71</v>
      </c>
      <c r="C12" s="70">
        <v>7990</v>
      </c>
      <c r="D12" s="70">
        <v>8305</v>
      </c>
      <c r="E12" s="70">
        <f>C12-D12</f>
        <v>-315</v>
      </c>
      <c r="F12" s="71">
        <v>8100</v>
      </c>
      <c r="H12" s="67"/>
    </row>
    <row r="13" spans="1:8" x14ac:dyDescent="0.2">
      <c r="A13" s="97">
        <v>64</v>
      </c>
      <c r="B13" s="98" t="s">
        <v>72</v>
      </c>
      <c r="C13" s="70">
        <v>44900</v>
      </c>
      <c r="D13" s="70">
        <v>44900</v>
      </c>
      <c r="E13" s="70">
        <f>C13-D13</f>
        <v>0</v>
      </c>
      <c r="F13" s="71">
        <v>37173</v>
      </c>
      <c r="H13" s="67"/>
    </row>
    <row r="14" spans="1:8" ht="15" thickBot="1" x14ac:dyDescent="0.25">
      <c r="A14" s="99"/>
      <c r="B14" s="100"/>
      <c r="C14" s="84"/>
      <c r="D14" s="84"/>
      <c r="E14" s="84"/>
      <c r="F14" s="85"/>
      <c r="H14" s="67"/>
    </row>
    <row r="15" spans="1:8" ht="16.5" thickBot="1" x14ac:dyDescent="0.3">
      <c r="A15" s="101">
        <v>7</v>
      </c>
      <c r="B15" s="51" t="s">
        <v>45</v>
      </c>
      <c r="C15" s="52">
        <f>SUM(C16:C25)</f>
        <v>497426</v>
      </c>
      <c r="D15" s="52">
        <f t="shared" ref="D15:F15" si="1">SUM(D16:D25)</f>
        <v>478389</v>
      </c>
      <c r="E15" s="52">
        <f t="shared" si="1"/>
        <v>19037</v>
      </c>
      <c r="F15" s="62">
        <f t="shared" si="1"/>
        <v>454370</v>
      </c>
      <c r="H15" s="54"/>
    </row>
    <row r="16" spans="1:8" x14ac:dyDescent="0.2">
      <c r="A16" s="95">
        <v>71</v>
      </c>
      <c r="B16" s="96" t="s">
        <v>46</v>
      </c>
      <c r="C16" s="65">
        <v>272587</v>
      </c>
      <c r="D16" s="65">
        <v>262258</v>
      </c>
      <c r="E16" s="65">
        <f t="shared" ref="E16:E24" si="2">C16-D16</f>
        <v>10329</v>
      </c>
      <c r="F16" s="77">
        <v>244941</v>
      </c>
      <c r="H16" s="67"/>
    </row>
    <row r="17" spans="1:8" x14ac:dyDescent="0.2">
      <c r="A17" s="97">
        <v>72</v>
      </c>
      <c r="B17" s="98" t="s">
        <v>73</v>
      </c>
      <c r="C17" s="70">
        <v>1700</v>
      </c>
      <c r="D17" s="70">
        <v>1550</v>
      </c>
      <c r="E17" s="70">
        <f t="shared" si="2"/>
        <v>150</v>
      </c>
      <c r="F17" s="71">
        <v>6817</v>
      </c>
      <c r="H17" s="67"/>
    </row>
    <row r="18" spans="1:8" x14ac:dyDescent="0.2">
      <c r="A18" s="97">
        <v>73</v>
      </c>
      <c r="B18" s="98" t="s">
        <v>74</v>
      </c>
      <c r="C18" s="70">
        <v>35104</v>
      </c>
      <c r="D18" s="70">
        <v>33226</v>
      </c>
      <c r="E18" s="70">
        <f t="shared" si="2"/>
        <v>1878</v>
      </c>
      <c r="F18" s="71">
        <v>32007</v>
      </c>
      <c r="H18" s="67"/>
    </row>
    <row r="19" spans="1:8" x14ac:dyDescent="0.2">
      <c r="A19" s="97">
        <v>74</v>
      </c>
      <c r="B19" s="98" t="s">
        <v>75</v>
      </c>
      <c r="C19" s="70">
        <v>80982</v>
      </c>
      <c r="D19" s="70">
        <v>80318</v>
      </c>
      <c r="E19" s="70">
        <f t="shared" si="2"/>
        <v>664</v>
      </c>
      <c r="F19" s="71">
        <v>75865</v>
      </c>
      <c r="H19" s="67"/>
    </row>
    <row r="20" spans="1:8" x14ac:dyDescent="0.2">
      <c r="A20" s="97">
        <v>75</v>
      </c>
      <c r="B20" s="98" t="s">
        <v>76</v>
      </c>
      <c r="C20" s="70">
        <v>1209</v>
      </c>
      <c r="D20" s="70">
        <v>1338</v>
      </c>
      <c r="E20" s="70">
        <f t="shared" si="2"/>
        <v>-129</v>
      </c>
      <c r="F20" s="71">
        <v>1318</v>
      </c>
      <c r="H20" s="67"/>
    </row>
    <row r="21" spans="1:8" x14ac:dyDescent="0.2">
      <c r="A21" s="97">
        <v>76</v>
      </c>
      <c r="B21" s="98" t="s">
        <v>77</v>
      </c>
      <c r="C21" s="70">
        <v>15243</v>
      </c>
      <c r="D21" s="70">
        <v>12548</v>
      </c>
      <c r="E21" s="70">
        <f t="shared" si="2"/>
        <v>2695</v>
      </c>
      <c r="F21" s="71">
        <v>15404</v>
      </c>
      <c r="H21" s="67"/>
    </row>
    <row r="22" spans="1:8" x14ac:dyDescent="0.2">
      <c r="A22" s="97">
        <v>77</v>
      </c>
      <c r="B22" s="98" t="s">
        <v>78</v>
      </c>
      <c r="C22" s="70">
        <v>70788</v>
      </c>
      <c r="D22" s="70">
        <v>65550</v>
      </c>
      <c r="E22" s="70">
        <f t="shared" si="2"/>
        <v>5238</v>
      </c>
      <c r="F22" s="71">
        <v>59530</v>
      </c>
      <c r="H22" s="67"/>
    </row>
    <row r="23" spans="1:8" x14ac:dyDescent="0.2">
      <c r="A23" s="97">
        <v>78</v>
      </c>
      <c r="B23" s="98" t="s">
        <v>79</v>
      </c>
      <c r="C23" s="70">
        <v>19663</v>
      </c>
      <c r="D23" s="70">
        <v>21451</v>
      </c>
      <c r="E23" s="70">
        <f t="shared" si="2"/>
        <v>-1788</v>
      </c>
      <c r="F23" s="71">
        <v>18372</v>
      </c>
      <c r="H23" s="67"/>
    </row>
    <row r="24" spans="1:8" x14ac:dyDescent="0.2">
      <c r="A24" s="97">
        <v>79</v>
      </c>
      <c r="B24" s="98" t="s">
        <v>80</v>
      </c>
      <c r="C24" s="70">
        <v>150</v>
      </c>
      <c r="D24" s="70">
        <v>150</v>
      </c>
      <c r="E24" s="70">
        <f t="shared" si="2"/>
        <v>0</v>
      </c>
      <c r="F24" s="71">
        <v>116</v>
      </c>
      <c r="H24" s="67"/>
    </row>
    <row r="25" spans="1:8" ht="15" thickBot="1" x14ac:dyDescent="0.25">
      <c r="A25" s="99"/>
      <c r="B25" s="100"/>
      <c r="C25" s="84"/>
      <c r="D25" s="84"/>
      <c r="E25" s="84"/>
      <c r="F25" s="85"/>
      <c r="H25" s="67"/>
    </row>
    <row r="26" spans="1:8" ht="16.5" thickBot="1" x14ac:dyDescent="0.3">
      <c r="A26" s="101">
        <v>8</v>
      </c>
      <c r="B26" s="51" t="s">
        <v>52</v>
      </c>
      <c r="C26" s="52">
        <f>SUM(C27:C33)</f>
        <v>971893</v>
      </c>
      <c r="D26" s="52">
        <f>SUM(D27:D33)</f>
        <v>934289</v>
      </c>
      <c r="E26" s="52">
        <f>SUM(E27:E33)</f>
        <v>37604</v>
      </c>
      <c r="F26" s="62">
        <f>SUM(F27:F33)</f>
        <v>850453</v>
      </c>
      <c r="H26" s="54"/>
    </row>
    <row r="27" spans="1:8" x14ac:dyDescent="0.2">
      <c r="A27" s="95">
        <v>81</v>
      </c>
      <c r="B27" s="96" t="s">
        <v>53</v>
      </c>
      <c r="C27" s="65">
        <v>661781</v>
      </c>
      <c r="D27" s="65">
        <v>638840</v>
      </c>
      <c r="E27" s="65">
        <f t="shared" ref="E27:E33" si="3">C27-D27</f>
        <v>22941</v>
      </c>
      <c r="F27" s="77">
        <v>587843</v>
      </c>
      <c r="H27" s="67"/>
    </row>
    <row r="28" spans="1:8" x14ac:dyDescent="0.2">
      <c r="A28" s="97">
        <v>82</v>
      </c>
      <c r="B28" s="98" t="s">
        <v>81</v>
      </c>
      <c r="C28" s="70">
        <v>52084</v>
      </c>
      <c r="D28" s="70">
        <v>50433</v>
      </c>
      <c r="E28" s="70">
        <f t="shared" si="3"/>
        <v>1651</v>
      </c>
      <c r="F28" s="71">
        <v>43797</v>
      </c>
      <c r="H28" s="67"/>
    </row>
    <row r="29" spans="1:8" x14ac:dyDescent="0.2">
      <c r="A29" s="97">
        <v>83</v>
      </c>
      <c r="B29" s="98" t="s">
        <v>82</v>
      </c>
      <c r="C29" s="70">
        <v>925</v>
      </c>
      <c r="D29" s="70">
        <v>933</v>
      </c>
      <c r="E29" s="70">
        <f t="shared" si="3"/>
        <v>-8</v>
      </c>
      <c r="F29" s="71">
        <v>863</v>
      </c>
      <c r="H29" s="67"/>
    </row>
    <row r="30" spans="1:8" x14ac:dyDescent="0.2">
      <c r="A30" s="97">
        <v>84</v>
      </c>
      <c r="B30" s="98" t="s">
        <v>55</v>
      </c>
      <c r="C30" s="70">
        <v>241290</v>
      </c>
      <c r="D30" s="70">
        <v>227858</v>
      </c>
      <c r="E30" s="70">
        <f t="shared" si="3"/>
        <v>13432</v>
      </c>
      <c r="F30" s="71">
        <v>203995</v>
      </c>
      <c r="H30" s="67"/>
    </row>
    <row r="31" spans="1:8" x14ac:dyDescent="0.2">
      <c r="A31" s="97">
        <v>85</v>
      </c>
      <c r="B31" s="98" t="s">
        <v>83</v>
      </c>
      <c r="C31" s="70">
        <v>8025</v>
      </c>
      <c r="D31" s="70">
        <v>7925</v>
      </c>
      <c r="E31" s="70">
        <f t="shared" si="3"/>
        <v>100</v>
      </c>
      <c r="F31" s="71">
        <v>7470</v>
      </c>
      <c r="H31" s="67"/>
    </row>
    <row r="32" spans="1:8" x14ac:dyDescent="0.2">
      <c r="A32" s="97">
        <v>86</v>
      </c>
      <c r="B32" s="98" t="s">
        <v>56</v>
      </c>
      <c r="C32" s="70">
        <v>3601</v>
      </c>
      <c r="D32" s="70">
        <v>3492</v>
      </c>
      <c r="E32" s="70">
        <f t="shared" si="3"/>
        <v>109</v>
      </c>
      <c r="F32" s="71">
        <v>2959</v>
      </c>
      <c r="H32" s="67"/>
    </row>
    <row r="33" spans="1:8" x14ac:dyDescent="0.2">
      <c r="A33" s="97">
        <v>87</v>
      </c>
      <c r="B33" s="98" t="s">
        <v>57</v>
      </c>
      <c r="C33" s="70">
        <v>4187</v>
      </c>
      <c r="D33" s="70">
        <v>4808</v>
      </c>
      <c r="E33" s="70">
        <f t="shared" si="3"/>
        <v>-621</v>
      </c>
      <c r="F33" s="71">
        <v>3526</v>
      </c>
      <c r="H33" s="67"/>
    </row>
    <row r="34" spans="1:8" ht="15" thickBot="1" x14ac:dyDescent="0.25">
      <c r="A34" s="102"/>
      <c r="B34" s="103"/>
      <c r="C34" s="94"/>
      <c r="D34" s="94"/>
      <c r="E34" s="94"/>
      <c r="F34" s="104"/>
      <c r="H34" s="67"/>
    </row>
    <row r="35" spans="1:8" ht="16.5" thickBot="1" x14ac:dyDescent="0.3">
      <c r="A35" s="101">
        <v>9</v>
      </c>
      <c r="B35" s="51" t="s">
        <v>58</v>
      </c>
      <c r="C35" s="52">
        <f>SUM(C36:C39)</f>
        <v>269084</v>
      </c>
      <c r="D35" s="52">
        <f>SUM(D36:D39)</f>
        <v>260323</v>
      </c>
      <c r="E35" s="52">
        <f>SUM(E36:E39)</f>
        <v>8761</v>
      </c>
      <c r="F35" s="62">
        <f>SUM(F36:F39)</f>
        <v>254106</v>
      </c>
      <c r="H35" s="54"/>
    </row>
    <row r="36" spans="1:8" x14ac:dyDescent="0.2">
      <c r="A36" s="95">
        <v>91</v>
      </c>
      <c r="B36" s="96" t="s">
        <v>59</v>
      </c>
      <c r="C36" s="65"/>
      <c r="D36" s="65"/>
      <c r="E36" s="65"/>
      <c r="F36" s="77"/>
      <c r="H36" s="67"/>
    </row>
    <row r="37" spans="1:8" x14ac:dyDescent="0.2">
      <c r="A37" s="97">
        <v>93</v>
      </c>
      <c r="B37" s="98" t="s">
        <v>60</v>
      </c>
      <c r="C37" s="70">
        <v>27572</v>
      </c>
      <c r="D37" s="70">
        <v>26238</v>
      </c>
      <c r="E37" s="70">
        <f>C37-D37</f>
        <v>1334</v>
      </c>
      <c r="F37" s="105">
        <v>26120</v>
      </c>
      <c r="H37" s="67"/>
    </row>
    <row r="38" spans="1:8" x14ac:dyDescent="0.2">
      <c r="A38" s="97">
        <v>94</v>
      </c>
      <c r="B38" s="98" t="s">
        <v>84</v>
      </c>
      <c r="C38" s="70">
        <v>1256</v>
      </c>
      <c r="D38" s="70">
        <v>1237</v>
      </c>
      <c r="E38" s="70">
        <f>C38-D38</f>
        <v>19</v>
      </c>
      <c r="F38" s="105">
        <v>1259</v>
      </c>
      <c r="H38" s="67"/>
    </row>
    <row r="39" spans="1:8" ht="15" thickBot="1" x14ac:dyDescent="0.25">
      <c r="A39" s="106">
        <v>99</v>
      </c>
      <c r="B39" s="107" t="s">
        <v>85</v>
      </c>
      <c r="C39" s="108">
        <v>240256</v>
      </c>
      <c r="D39" s="108">
        <v>232848</v>
      </c>
      <c r="E39" s="88">
        <f>C39-D39</f>
        <v>7408</v>
      </c>
      <c r="F39" s="109">
        <v>226727</v>
      </c>
      <c r="H39" s="67"/>
    </row>
    <row r="40" spans="1:8" x14ac:dyDescent="0.2">
      <c r="A40" s="40"/>
      <c r="B40" s="40"/>
      <c r="C40" s="40"/>
      <c r="D40" s="40"/>
      <c r="E40" s="40"/>
      <c r="F40" s="40"/>
    </row>
    <row r="41" spans="1:8" x14ac:dyDescent="0.2">
      <c r="A41" s="40"/>
      <c r="B41" s="40"/>
      <c r="C41" s="40"/>
      <c r="D41" s="40"/>
      <c r="E41" s="40"/>
      <c r="F41" s="40"/>
    </row>
    <row r="42" spans="1:8" x14ac:dyDescent="0.2">
      <c r="A42" s="40"/>
      <c r="B42" s="40"/>
      <c r="C42" s="40"/>
      <c r="D42" s="40"/>
      <c r="E42" s="40"/>
      <c r="F42" s="40"/>
    </row>
    <row r="43" spans="1:8" x14ac:dyDescent="0.2">
      <c r="A43" s="40"/>
      <c r="B43" s="40"/>
      <c r="C43" s="40"/>
      <c r="D43" s="40"/>
      <c r="E43" s="40"/>
      <c r="F43" s="40"/>
    </row>
    <row r="44" spans="1:8" x14ac:dyDescent="0.2">
      <c r="A44" s="40"/>
      <c r="B44" s="40"/>
      <c r="C44" s="40"/>
      <c r="D44" s="40"/>
      <c r="E44" s="40"/>
      <c r="F44" s="40"/>
    </row>
    <row r="45" spans="1:8" ht="15" x14ac:dyDescent="0.25">
      <c r="A45" s="40"/>
      <c r="B45" s="40"/>
      <c r="C45" s="110"/>
      <c r="D45" s="40"/>
      <c r="E45" s="40"/>
      <c r="F45" s="40"/>
    </row>
    <row r="46" spans="1:8" x14ac:dyDescent="0.2">
      <c r="A46" s="40"/>
      <c r="B46" s="40"/>
      <c r="C46" s="40"/>
      <c r="D46" s="40"/>
      <c r="E46" s="40"/>
      <c r="F46" s="40"/>
    </row>
    <row r="47" spans="1:8" x14ac:dyDescent="0.2">
      <c r="A47" s="40"/>
      <c r="B47" s="40"/>
      <c r="C47" s="40"/>
      <c r="D47" s="40"/>
      <c r="E47" s="40"/>
      <c r="F47" s="40"/>
    </row>
    <row r="48" spans="1:8" x14ac:dyDescent="0.2">
      <c r="A48" s="40"/>
      <c r="B48" s="40"/>
      <c r="C48" s="40"/>
      <c r="D48" s="40"/>
      <c r="E48" s="40"/>
      <c r="F48" s="40"/>
    </row>
    <row r="49" spans="1:6" x14ac:dyDescent="0.2">
      <c r="A49" s="40"/>
      <c r="B49" s="40"/>
      <c r="C49" s="40"/>
      <c r="D49" s="40"/>
      <c r="E49" s="40"/>
      <c r="F49" s="4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ED4F67-ADDE-4738-B54F-2B641D8C1638}"/>
</file>

<file path=customXml/itemProps2.xml><?xml version="1.0" encoding="utf-8"?>
<ds:datastoreItem xmlns:ds="http://schemas.openxmlformats.org/officeDocument/2006/customXml" ds:itemID="{63854AC1-5C76-4222-A29E-FD795A33207C}"/>
</file>

<file path=customXml/itemProps3.xml><?xml version="1.0" encoding="utf-8"?>
<ds:datastoreItem xmlns:ds="http://schemas.openxmlformats.org/officeDocument/2006/customXml" ds:itemID="{62FC1DD5-622E-4C92-81BE-0CD2FD4E3B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ניתוח תקציב</vt:lpstr>
      <vt:lpstr>תקבולים</vt:lpstr>
      <vt:lpstr>תשלומים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2021-08-19T04:46:17Z</dcterms:created>
  <dcterms:modified xsi:type="dcterms:W3CDTF">2021-09-05T12:20:20Z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